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Tables" sheetId="1" r:id="rId1"/>
    <sheet name="Notes" sheetId="2" r:id="rId2"/>
  </sheets>
  <calcPr calcId="125725"/>
</workbook>
</file>

<file path=xl/calcChain.xml><?xml version="1.0" encoding="utf-8"?>
<calcChain xmlns="http://schemas.openxmlformats.org/spreadsheetml/2006/main">
  <c r="B39" i="1"/>
  <c r="B11" l="1"/>
  <c r="D25"/>
  <c r="E18" s="1"/>
  <c r="D4" s="1"/>
  <c r="B25"/>
  <c r="C17" s="1"/>
  <c r="C3" s="1"/>
  <c r="C24" l="1"/>
  <c r="C10" s="1"/>
  <c r="C22"/>
  <c r="C8" s="1"/>
  <c r="C20"/>
  <c r="C6" s="1"/>
  <c r="C18"/>
  <c r="C4" s="1"/>
  <c r="E4" s="1"/>
  <c r="C32" s="1"/>
  <c r="D32" s="1"/>
  <c r="E16"/>
  <c r="D2" s="1"/>
  <c r="E23"/>
  <c r="D9" s="1"/>
  <c r="E21"/>
  <c r="D7" s="1"/>
  <c r="E19"/>
  <c r="D5" s="1"/>
  <c r="E17"/>
  <c r="D3" s="1"/>
  <c r="E3" s="1"/>
  <c r="C31" s="1"/>
  <c r="D31" s="1"/>
  <c r="C16"/>
  <c r="C23"/>
  <c r="C9" s="1"/>
  <c r="C21"/>
  <c r="C7" s="1"/>
  <c r="C19"/>
  <c r="C5" s="1"/>
  <c r="E5" s="1"/>
  <c r="C33" s="1"/>
  <c r="D33" s="1"/>
  <c r="E24"/>
  <c r="D10" s="1"/>
  <c r="E22"/>
  <c r="D8" s="1"/>
  <c r="E20"/>
  <c r="D6" s="1"/>
  <c r="E7" l="1"/>
  <c r="C35" s="1"/>
  <c r="D35" s="1"/>
  <c r="E9"/>
  <c r="C37" s="1"/>
  <c r="D37" s="1"/>
  <c r="C2"/>
  <c r="E2" s="1"/>
  <c r="C30" s="1"/>
  <c r="E8"/>
  <c r="C36" s="1"/>
  <c r="D36" s="1"/>
  <c r="D11"/>
  <c r="E6"/>
  <c r="C34" s="1"/>
  <c r="D34" s="1"/>
  <c r="E10"/>
  <c r="C38" s="1"/>
  <c r="D38" s="1"/>
  <c r="D30" l="1"/>
  <c r="C39"/>
  <c r="C11"/>
  <c r="E11"/>
</calcChain>
</file>

<file path=xl/sharedStrings.xml><?xml version="1.0" encoding="utf-8"?>
<sst xmlns="http://schemas.openxmlformats.org/spreadsheetml/2006/main" count="77" uniqueCount="42">
  <si>
    <t>Percent</t>
  </si>
  <si>
    <t>Berkeley</t>
  </si>
  <si>
    <t>Davis</t>
  </si>
  <si>
    <t>Irvine</t>
  </si>
  <si>
    <t>Los Angeles</t>
  </si>
  <si>
    <t>Merced</t>
  </si>
  <si>
    <t>Riverside</t>
  </si>
  <si>
    <t>San Diego</t>
  </si>
  <si>
    <t>Santa Barbara</t>
  </si>
  <si>
    <t>Santa Cruz</t>
  </si>
  <si>
    <t>Baseline</t>
  </si>
  <si>
    <t>Enrollment</t>
  </si>
  <si>
    <t>Volume</t>
  </si>
  <si>
    <t>Total</t>
  </si>
  <si>
    <t>The formula is in the "Campus Staffing and Evening Service for Digital Reference" proposal, which HOPS accepted.</t>
  </si>
  <si>
    <t>(ucdigref.pbworks.com/f/staffing+proposal+for+HOPS+Oct_26_2009.pdf)</t>
  </si>
  <si>
    <t>* Each campus, excepting UCSF, will staff a minimum of four hours each week (two 1-hour shifts, double-staffed).</t>
  </si>
  <si>
    <t>- This accounts for 36 hours of the 100 service hours we are committed to providing.</t>
  </si>
  <si>
    <t>* The remaining 64 hours will be distributed across the campuses, based on volume of use and campus enrollment.</t>
  </si>
  <si>
    <t>In practice:</t>
  </si>
  <si>
    <t>* Provide 50 hours of coverage per week (Sundays 5pm-9pm; Mondays through Thursdays 11am-9pm; Fridays 11am-5pm).</t>
  </si>
  <si>
    <t>- Assuming a minimum of double-staffing for all of these hours, this is a total of 100 staff hours.</t>
  </si>
  <si>
    <t>2 - remove UCSF from enrollment &amp; volume data.</t>
  </si>
  <si>
    <t>4 - Assign each campus 4 hours &amp; subtract from the total.</t>
  </si>
  <si>
    <t>- Assign 32 hours to volume &amp; to enrollment</t>
  </si>
  <si>
    <t>1 - Start with 100 staff hours.</t>
  </si>
  <si>
    <t>3 - calculate campus percentages for enrollment &amp; volume.</t>
  </si>
  <si>
    <t>5 - Multiply enrollment percentage by 32 (hours) for each campus.</t>
  </si>
  <si>
    <t>6 - Multiply volume percentage by 32 (hours) for each campus.</t>
  </si>
  <si>
    <t>Systemwide</t>
  </si>
  <si>
    <t>Campus Data**</t>
  </si>
  <si>
    <t>** Without UCSF</t>
  </si>
  <si>
    <t>* Numbers subject to rounding error</t>
  </si>
  <si>
    <t>2011-12 Hours*</t>
  </si>
  <si>
    <t>Fall 10 Enrollment</t>
  </si>
  <si>
    <t>10-11 Volume</t>
  </si>
  <si>
    <t>Hours (End of Spring '11)</t>
  </si>
  <si>
    <t>2011-12 Reccomended</t>
  </si>
  <si>
    <t>Comparisons***</t>
  </si>
  <si>
    <t>*** Change &amp; Total don't add up because Santa Cruz single staffs Wed night.</t>
  </si>
  <si>
    <t>Change</t>
  </si>
  <si>
    <t>Hours (with decimals)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</si>
</sst>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0" fillId="0" borderId="1" xfId="0" applyBorder="1"/>
    <xf numFmtId="0" fontId="0" fillId="0" borderId="2" xfId="0" applyBorder="1"/>
    <xf numFmtId="1" fontId="0" fillId="0" borderId="2" xfId="0" applyNumberFormat="1" applyBorder="1"/>
    <xf numFmtId="1" fontId="0" fillId="0" borderId="3" xfId="0" applyNumberFormat="1" applyBorder="1"/>
    <xf numFmtId="0" fontId="0" fillId="0" borderId="4" xfId="0" applyBorder="1"/>
    <xf numFmtId="0" fontId="0" fillId="0" borderId="5" xfId="0" applyBorder="1"/>
    <xf numFmtId="1" fontId="0" fillId="0" borderId="5" xfId="0" applyNumberFormat="1" applyBorder="1"/>
    <xf numFmtId="1" fontId="0" fillId="0" borderId="6" xfId="0" applyNumberFormat="1" applyBorder="1"/>
    <xf numFmtId="0" fontId="0" fillId="0" borderId="7" xfId="0" applyBorder="1"/>
    <xf numFmtId="0" fontId="0" fillId="0" borderId="8" xfId="0" applyBorder="1"/>
    <xf numFmtId="1" fontId="0" fillId="0" borderId="8" xfId="0" applyNumberFormat="1" applyBorder="1"/>
    <xf numFmtId="1" fontId="0" fillId="0" borderId="9" xfId="0" applyNumberFormat="1" applyBorder="1"/>
    <xf numFmtId="3" fontId="0" fillId="0" borderId="2" xfId="0" applyNumberFormat="1" applyBorder="1"/>
    <xf numFmtId="9" fontId="0" fillId="0" borderId="2" xfId="0" applyNumberFormat="1" applyBorder="1"/>
    <xf numFmtId="9" fontId="0" fillId="0" borderId="3" xfId="0" applyNumberFormat="1" applyBorder="1"/>
    <xf numFmtId="3" fontId="0" fillId="0" borderId="5" xfId="0" applyNumberFormat="1" applyBorder="1"/>
    <xf numFmtId="9" fontId="0" fillId="0" borderId="5" xfId="0" applyNumberFormat="1" applyBorder="1"/>
    <xf numFmtId="9" fontId="0" fillId="0" borderId="6" xfId="0" applyNumberFormat="1" applyBorder="1"/>
    <xf numFmtId="3" fontId="0" fillId="0" borderId="8" xfId="0" applyNumberFormat="1" applyBorder="1"/>
    <xf numFmtId="9" fontId="0" fillId="0" borderId="8" xfId="0" applyNumberFormat="1" applyBorder="1"/>
    <xf numFmtId="9" fontId="0" fillId="0" borderId="9" xfId="0" applyNumberFormat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11" xfId="0" applyBorder="1"/>
    <xf numFmtId="0" fontId="0" fillId="0" borderId="12" xfId="0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ill="1" applyBorder="1"/>
    <xf numFmtId="3" fontId="0" fillId="0" borderId="11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2" fillId="2" borderId="12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0" borderId="13" xfId="0" applyFill="1" applyBorder="1"/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/>
    <xf numFmtId="0" fontId="0" fillId="0" borderId="15" xfId="0" applyBorder="1"/>
    <xf numFmtId="1" fontId="0" fillId="0" borderId="15" xfId="0" applyNumberFormat="1" applyBorder="1"/>
    <xf numFmtId="1" fontId="0" fillId="0" borderId="16" xfId="0" applyNumberFormat="1" applyBorder="1"/>
    <xf numFmtId="0" fontId="0" fillId="0" borderId="17" xfId="0" applyFill="1" applyBorder="1"/>
    <xf numFmtId="0" fontId="0" fillId="0" borderId="10" xfId="0" applyFill="1" applyBorder="1"/>
    <xf numFmtId="1" fontId="0" fillId="0" borderId="1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1" xfId="0" applyNumberFormat="1" applyBorder="1"/>
    <xf numFmtId="164" fontId="0" fillId="0" borderId="1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Normal="100" workbookViewId="0">
      <selection activeCell="A13" sqref="A13"/>
    </sheetView>
  </sheetViews>
  <sheetFormatPr defaultRowHeight="15"/>
  <cols>
    <col min="1" max="1" width="21.85546875" customWidth="1"/>
    <col min="2" max="2" width="13.5703125" customWidth="1"/>
    <col min="3" max="3" width="12.140625" customWidth="1"/>
    <col min="4" max="4" width="12" customWidth="1"/>
    <col min="5" max="5" width="14.42578125" customWidth="1"/>
    <col min="7" max="7" width="21.42578125" customWidth="1"/>
    <col min="8" max="8" width="10.5703125" customWidth="1"/>
    <col min="9" max="9" width="12.42578125" customWidth="1"/>
    <col min="10" max="10" width="10.140625" customWidth="1"/>
  </cols>
  <sheetData>
    <row r="1" spans="1:11">
      <c r="A1" s="24" t="s">
        <v>33</v>
      </c>
      <c r="B1" s="25" t="s">
        <v>10</v>
      </c>
      <c r="C1" s="25" t="s">
        <v>11</v>
      </c>
      <c r="D1" s="25" t="s">
        <v>12</v>
      </c>
      <c r="E1" s="26" t="s">
        <v>13</v>
      </c>
      <c r="G1" s="24" t="s">
        <v>41</v>
      </c>
      <c r="H1" s="25" t="s">
        <v>10</v>
      </c>
      <c r="I1" s="25" t="s">
        <v>11</v>
      </c>
      <c r="J1" s="25" t="s">
        <v>12</v>
      </c>
      <c r="K1" s="26" t="s">
        <v>13</v>
      </c>
    </row>
    <row r="2" spans="1:11">
      <c r="A2" s="3" t="s">
        <v>1</v>
      </c>
      <c r="B2" s="4">
        <v>4</v>
      </c>
      <c r="C2" s="5">
        <f t="shared" ref="C2:C10" si="0">32*C16</f>
        <v>4.9898880902239933</v>
      </c>
      <c r="D2" s="5">
        <f t="shared" ref="D2:D10" si="1">32*E16</f>
        <v>5.328276373830235</v>
      </c>
      <c r="E2" s="6">
        <f>SUM(B2:D2)</f>
        <v>14.318164464054227</v>
      </c>
      <c r="G2" s="3" t="s">
        <v>1</v>
      </c>
      <c r="H2" s="50">
        <v>4</v>
      </c>
      <c r="I2" s="50">
        <v>4.9898880902239933</v>
      </c>
      <c r="J2" s="50">
        <v>5.328276373830235</v>
      </c>
      <c r="K2" s="51">
        <v>14.318164464054227</v>
      </c>
    </row>
    <row r="3" spans="1:11">
      <c r="A3" s="7" t="s">
        <v>2</v>
      </c>
      <c r="B3" s="8">
        <v>4</v>
      </c>
      <c r="C3" s="9">
        <f t="shared" si="0"/>
        <v>4.4958838783786135</v>
      </c>
      <c r="D3" s="9">
        <f t="shared" si="1"/>
        <v>2.1608607824545492</v>
      </c>
      <c r="E3" s="10">
        <f t="shared" ref="E3:E10" si="2">SUM(B3:D3)</f>
        <v>10.656744660833162</v>
      </c>
      <c r="G3" s="7" t="s">
        <v>2</v>
      </c>
      <c r="H3" s="52">
        <v>4</v>
      </c>
      <c r="I3" s="52">
        <v>4.4958838783786135</v>
      </c>
      <c r="J3" s="52">
        <v>2.1608607824545492</v>
      </c>
      <c r="K3" s="53">
        <v>10.656744660833162</v>
      </c>
    </row>
    <row r="4" spans="1:11">
      <c r="A4" s="7" t="s">
        <v>3</v>
      </c>
      <c r="B4" s="8">
        <v>4</v>
      </c>
      <c r="C4" s="9">
        <f t="shared" si="0"/>
        <v>3.8534556276867917</v>
      </c>
      <c r="D4" s="9">
        <f t="shared" si="1"/>
        <v>5.0538813538360063</v>
      </c>
      <c r="E4" s="10">
        <f t="shared" si="2"/>
        <v>12.907336981522798</v>
      </c>
      <c r="G4" s="7" t="s">
        <v>3</v>
      </c>
      <c r="H4" s="52">
        <v>4</v>
      </c>
      <c r="I4" s="52">
        <v>3.8534556276867917</v>
      </c>
      <c r="J4" s="52">
        <v>5.0538813538360063</v>
      </c>
      <c r="K4" s="53">
        <v>12.907336981522798</v>
      </c>
    </row>
    <row r="5" spans="1:11">
      <c r="A5" s="7" t="s">
        <v>4</v>
      </c>
      <c r="B5" s="8">
        <v>4</v>
      </c>
      <c r="C5" s="9">
        <f t="shared" si="0"/>
        <v>5.512713855578955</v>
      </c>
      <c r="D5" s="9">
        <f t="shared" si="1"/>
        <v>5.3256379601764436</v>
      </c>
      <c r="E5" s="10">
        <f t="shared" si="2"/>
        <v>14.838351815755399</v>
      </c>
      <c r="G5" s="7" t="s">
        <v>4</v>
      </c>
      <c r="H5" s="52">
        <v>4</v>
      </c>
      <c r="I5" s="52">
        <v>5.512713855578955</v>
      </c>
      <c r="J5" s="52">
        <v>5.3256379601764436</v>
      </c>
      <c r="K5" s="53">
        <v>14.838351815755399</v>
      </c>
    </row>
    <row r="6" spans="1:11">
      <c r="A6" s="7" t="s">
        <v>5</v>
      </c>
      <c r="B6" s="8">
        <v>4</v>
      </c>
      <c r="C6" s="9">
        <f t="shared" si="0"/>
        <v>0.60998659867379079</v>
      </c>
      <c r="D6" s="9">
        <f t="shared" si="1"/>
        <v>0.84956919652059204</v>
      </c>
      <c r="E6" s="10">
        <f t="shared" si="2"/>
        <v>5.4595557951943832</v>
      </c>
      <c r="G6" s="7" t="s">
        <v>5</v>
      </c>
      <c r="H6" s="52">
        <v>4</v>
      </c>
      <c r="I6" s="52">
        <v>0.60998659867379079</v>
      </c>
      <c r="J6" s="52">
        <v>0.84956919652059204</v>
      </c>
      <c r="K6" s="53">
        <v>5.4595557951943832</v>
      </c>
    </row>
    <row r="7" spans="1:11">
      <c r="A7" s="7" t="s">
        <v>6</v>
      </c>
      <c r="B7" s="8">
        <v>4</v>
      </c>
      <c r="C7" s="9">
        <f t="shared" si="0"/>
        <v>2.8885601406269035</v>
      </c>
      <c r="D7" s="9">
        <f t="shared" si="1"/>
        <v>3.3349548583913924</v>
      </c>
      <c r="E7" s="10">
        <f t="shared" si="2"/>
        <v>10.223514999018295</v>
      </c>
      <c r="G7" s="7" t="s">
        <v>6</v>
      </c>
      <c r="H7" s="52">
        <v>4</v>
      </c>
      <c r="I7" s="52">
        <v>2.8885601406269035</v>
      </c>
      <c r="J7" s="52">
        <v>3.3349548583913924</v>
      </c>
      <c r="K7" s="53">
        <v>10.223514999018295</v>
      </c>
    </row>
    <row r="8" spans="1:11">
      <c r="A8" s="7" t="s">
        <v>7</v>
      </c>
      <c r="B8" s="8">
        <v>4</v>
      </c>
      <c r="C8" s="9">
        <f t="shared" si="0"/>
        <v>4.1629740501592494</v>
      </c>
      <c r="D8" s="9">
        <f t="shared" si="1"/>
        <v>5.0182627695098319</v>
      </c>
      <c r="E8" s="10">
        <f t="shared" si="2"/>
        <v>13.181236819669081</v>
      </c>
      <c r="G8" s="7" t="s">
        <v>7</v>
      </c>
      <c r="H8" s="52">
        <v>4</v>
      </c>
      <c r="I8" s="52">
        <v>4.1629740501592494</v>
      </c>
      <c r="J8" s="52">
        <v>5.0182627695098319</v>
      </c>
      <c r="K8" s="53">
        <v>13.181236819669081</v>
      </c>
    </row>
    <row r="9" spans="1:11">
      <c r="A9" s="7" t="s">
        <v>8</v>
      </c>
      <c r="B9" s="8">
        <v>4</v>
      </c>
      <c r="C9" s="9">
        <f t="shared" si="0"/>
        <v>3.0935134100283692</v>
      </c>
      <c r="D9" s="9">
        <f t="shared" si="1"/>
        <v>2.9563424990724325</v>
      </c>
      <c r="E9" s="10">
        <f t="shared" si="2"/>
        <v>10.049855909100803</v>
      </c>
      <c r="G9" s="7" t="s">
        <v>8</v>
      </c>
      <c r="H9" s="52">
        <v>4</v>
      </c>
      <c r="I9" s="52">
        <v>3.0935134100283692</v>
      </c>
      <c r="J9" s="52">
        <v>2.9563424990724325</v>
      </c>
      <c r="K9" s="53">
        <v>10.049855909100803</v>
      </c>
    </row>
    <row r="10" spans="1:11">
      <c r="A10" s="11" t="s">
        <v>9</v>
      </c>
      <c r="B10" s="12">
        <v>4</v>
      </c>
      <c r="C10" s="13">
        <f t="shared" si="0"/>
        <v>2.3930243486433334</v>
      </c>
      <c r="D10" s="13">
        <f t="shared" si="1"/>
        <v>1.9722142062085171</v>
      </c>
      <c r="E10" s="14">
        <f t="shared" si="2"/>
        <v>8.3652385548518495</v>
      </c>
      <c r="G10" s="11" t="s">
        <v>9</v>
      </c>
      <c r="H10" s="54">
        <v>4</v>
      </c>
      <c r="I10" s="54">
        <v>2.3930243486433334</v>
      </c>
      <c r="J10" s="54">
        <v>1.9722142062085171</v>
      </c>
      <c r="K10" s="55">
        <v>8.3652385548518495</v>
      </c>
    </row>
    <row r="11" spans="1:11">
      <c r="A11" s="32" t="s">
        <v>13</v>
      </c>
      <c r="B11" s="27">
        <f>SUM(B2:B10)</f>
        <v>36</v>
      </c>
      <c r="C11" s="27">
        <f>SUM(C2:C10)</f>
        <v>32</v>
      </c>
      <c r="D11" s="27">
        <f>SUM(D2:D10)</f>
        <v>31.999999999999996</v>
      </c>
      <c r="E11" s="28">
        <f>SUM(E2:E10)</f>
        <v>100</v>
      </c>
      <c r="G11" s="32" t="s">
        <v>13</v>
      </c>
      <c r="H11" s="56">
        <v>36</v>
      </c>
      <c r="I11" s="56">
        <v>32</v>
      </c>
      <c r="J11" s="56">
        <v>31.999999999999996</v>
      </c>
      <c r="K11" s="57">
        <v>100</v>
      </c>
    </row>
    <row r="12" spans="1:11">
      <c r="A12" s="47" t="s">
        <v>32</v>
      </c>
    </row>
    <row r="13" spans="1:11">
      <c r="A13" s="33"/>
    </row>
    <row r="15" spans="1:11" s="1" customFormat="1" ht="30">
      <c r="A15" s="29" t="s">
        <v>30</v>
      </c>
      <c r="B15" s="30" t="s">
        <v>34</v>
      </c>
      <c r="C15" s="30" t="s">
        <v>0</v>
      </c>
      <c r="D15" s="30" t="s">
        <v>35</v>
      </c>
      <c r="E15" s="31" t="s">
        <v>0</v>
      </c>
    </row>
    <row r="16" spans="1:11">
      <c r="A16" s="3" t="s">
        <v>1</v>
      </c>
      <c r="B16" s="15">
        <v>35838</v>
      </c>
      <c r="C16" s="16">
        <f t="shared" ref="C16:C24" si="3">B16/$B$25</f>
        <v>0.15593400281949979</v>
      </c>
      <c r="D16" s="15">
        <v>4039</v>
      </c>
      <c r="E16" s="17">
        <f t="shared" ref="E16:E24" si="4">D16/$D$25</f>
        <v>0.16650863668219484</v>
      </c>
    </row>
    <row r="17" spans="1:5">
      <c r="A17" s="7" t="s">
        <v>2</v>
      </c>
      <c r="B17" s="18">
        <v>32290</v>
      </c>
      <c r="C17" s="19">
        <f t="shared" si="3"/>
        <v>0.14049637119933167</v>
      </c>
      <c r="D17" s="18">
        <v>1638</v>
      </c>
      <c r="E17" s="20">
        <f t="shared" si="4"/>
        <v>6.7526899451704661E-2</v>
      </c>
    </row>
    <row r="18" spans="1:5">
      <c r="A18" s="7" t="s">
        <v>3</v>
      </c>
      <c r="B18" s="18">
        <v>27676</v>
      </c>
      <c r="C18" s="19">
        <f t="shared" si="3"/>
        <v>0.12042048836521224</v>
      </c>
      <c r="D18" s="18">
        <v>3831</v>
      </c>
      <c r="E18" s="20">
        <f t="shared" si="4"/>
        <v>0.1579337923073752</v>
      </c>
    </row>
    <row r="19" spans="1:5">
      <c r="A19" s="7" t="s">
        <v>4</v>
      </c>
      <c r="B19" s="18">
        <v>39593</v>
      </c>
      <c r="C19" s="19">
        <f t="shared" si="3"/>
        <v>0.17227230798684234</v>
      </c>
      <c r="D19" s="18">
        <v>4037</v>
      </c>
      <c r="E19" s="20">
        <f t="shared" si="4"/>
        <v>0.16642618625551386</v>
      </c>
    </row>
    <row r="20" spans="1:5">
      <c r="A20" s="7" t="s">
        <v>5</v>
      </c>
      <c r="B20" s="18">
        <v>4381</v>
      </c>
      <c r="C20" s="19">
        <f t="shared" si="3"/>
        <v>1.9062081208555962E-2</v>
      </c>
      <c r="D20" s="18">
        <v>644</v>
      </c>
      <c r="E20" s="20">
        <f t="shared" si="4"/>
        <v>2.6549037391268501E-2</v>
      </c>
    </row>
    <row r="21" spans="1:5">
      <c r="A21" s="7" t="s">
        <v>6</v>
      </c>
      <c r="B21" s="18">
        <v>20746</v>
      </c>
      <c r="C21" s="19">
        <f t="shared" si="3"/>
        <v>9.0267504394590733E-2</v>
      </c>
      <c r="D21" s="18">
        <v>2528</v>
      </c>
      <c r="E21" s="20">
        <f t="shared" si="4"/>
        <v>0.10421733932473101</v>
      </c>
    </row>
    <row r="22" spans="1:5">
      <c r="A22" s="7" t="s">
        <v>7</v>
      </c>
      <c r="B22" s="18">
        <v>29899</v>
      </c>
      <c r="C22" s="19">
        <f t="shared" si="3"/>
        <v>0.13009293906747654</v>
      </c>
      <c r="D22" s="18">
        <v>3804</v>
      </c>
      <c r="E22" s="20">
        <f t="shared" si="4"/>
        <v>0.15682071154718225</v>
      </c>
    </row>
    <row r="23" spans="1:5">
      <c r="A23" s="7" t="s">
        <v>8</v>
      </c>
      <c r="B23" s="18">
        <v>22218</v>
      </c>
      <c r="C23" s="19">
        <f t="shared" si="3"/>
        <v>9.6672294063386538E-2</v>
      </c>
      <c r="D23" s="18">
        <v>2241</v>
      </c>
      <c r="E23" s="20">
        <f t="shared" si="4"/>
        <v>9.2385703096013516E-2</v>
      </c>
    </row>
    <row r="24" spans="1:5">
      <c r="A24" s="11" t="s">
        <v>9</v>
      </c>
      <c r="B24" s="21">
        <v>17187</v>
      </c>
      <c r="C24" s="22">
        <f t="shared" si="3"/>
        <v>7.4782010895104167E-2</v>
      </c>
      <c r="D24" s="21">
        <v>1495</v>
      </c>
      <c r="E24" s="23">
        <f t="shared" si="4"/>
        <v>6.1631693944016158E-2</v>
      </c>
    </row>
    <row r="25" spans="1:5">
      <c r="A25" s="32" t="s">
        <v>29</v>
      </c>
      <c r="B25" s="34">
        <f>SUM(B16:B24)</f>
        <v>229828</v>
      </c>
      <c r="C25" s="35"/>
      <c r="D25" s="34">
        <f>SUM(D16:D24)</f>
        <v>24257</v>
      </c>
      <c r="E25" s="36"/>
    </row>
    <row r="26" spans="1:5">
      <c r="A26" s="40" t="s">
        <v>31</v>
      </c>
      <c r="B26" s="41"/>
      <c r="C26" s="42"/>
      <c r="D26" s="41"/>
      <c r="E26" s="42"/>
    </row>
    <row r="29" spans="1:5" ht="37.5" customHeight="1">
      <c r="A29" s="29" t="s">
        <v>38</v>
      </c>
      <c r="B29" s="38" t="s">
        <v>36</v>
      </c>
      <c r="C29" s="38" t="s">
        <v>37</v>
      </c>
      <c r="D29" s="37" t="s">
        <v>40</v>
      </c>
    </row>
    <row r="30" spans="1:5">
      <c r="A30" s="3" t="s">
        <v>1</v>
      </c>
      <c r="B30" s="4">
        <v>14</v>
      </c>
      <c r="C30" s="5">
        <f>E2</f>
        <v>14.318164464054227</v>
      </c>
      <c r="D30" s="6">
        <f t="shared" ref="D30:D38" si="5">C30-B30</f>
        <v>0.31816446405422738</v>
      </c>
    </row>
    <row r="31" spans="1:5">
      <c r="A31" s="7" t="s">
        <v>2</v>
      </c>
      <c r="B31" s="8">
        <v>10</v>
      </c>
      <c r="C31" s="9">
        <f t="shared" ref="C31:C38" si="6">E3</f>
        <v>10.656744660833162</v>
      </c>
      <c r="D31" s="10">
        <f t="shared" si="5"/>
        <v>0.65674466083316219</v>
      </c>
    </row>
    <row r="32" spans="1:5">
      <c r="A32" s="7" t="s">
        <v>3</v>
      </c>
      <c r="B32" s="8">
        <v>12</v>
      </c>
      <c r="C32" s="9">
        <f t="shared" si="6"/>
        <v>12.907336981522798</v>
      </c>
      <c r="D32" s="10">
        <f t="shared" si="5"/>
        <v>0.90733698152279807</v>
      </c>
    </row>
    <row r="33" spans="1:4">
      <c r="A33" s="7" t="s">
        <v>4</v>
      </c>
      <c r="B33" s="8">
        <v>14</v>
      </c>
      <c r="C33" s="9">
        <f t="shared" si="6"/>
        <v>14.838351815755399</v>
      </c>
      <c r="D33" s="10">
        <f t="shared" si="5"/>
        <v>0.83835181575539863</v>
      </c>
    </row>
    <row r="34" spans="1:4">
      <c r="A34" s="7" t="s">
        <v>5</v>
      </c>
      <c r="B34" s="8">
        <v>5</v>
      </c>
      <c r="C34" s="9">
        <f t="shared" si="6"/>
        <v>5.4595557951943832</v>
      </c>
      <c r="D34" s="10">
        <f t="shared" si="5"/>
        <v>0.45955579519438317</v>
      </c>
    </row>
    <row r="35" spans="1:4">
      <c r="A35" s="7" t="s">
        <v>6</v>
      </c>
      <c r="B35" s="8">
        <v>11</v>
      </c>
      <c r="C35" s="9">
        <f t="shared" si="6"/>
        <v>10.223514999018295</v>
      </c>
      <c r="D35" s="10">
        <f t="shared" si="5"/>
        <v>-0.77648500098170459</v>
      </c>
    </row>
    <row r="36" spans="1:4">
      <c r="A36" s="7" t="s">
        <v>7</v>
      </c>
      <c r="B36" s="8">
        <v>13</v>
      </c>
      <c r="C36" s="9">
        <f t="shared" si="6"/>
        <v>13.181236819669081</v>
      </c>
      <c r="D36" s="10">
        <f t="shared" si="5"/>
        <v>0.18123681966908123</v>
      </c>
    </row>
    <row r="37" spans="1:4">
      <c r="A37" s="7" t="s">
        <v>8</v>
      </c>
      <c r="B37" s="8">
        <v>10</v>
      </c>
      <c r="C37" s="9">
        <f t="shared" si="6"/>
        <v>10.049855909100803</v>
      </c>
      <c r="D37" s="10">
        <f t="shared" si="5"/>
        <v>4.985590910080262E-2</v>
      </c>
    </row>
    <row r="38" spans="1:4">
      <c r="A38" s="43" t="s">
        <v>9</v>
      </c>
      <c r="B38" s="44">
        <v>9</v>
      </c>
      <c r="C38" s="45">
        <f t="shared" si="6"/>
        <v>8.3652385548518495</v>
      </c>
      <c r="D38" s="46">
        <f t="shared" si="5"/>
        <v>-0.63476144514815047</v>
      </c>
    </row>
    <row r="39" spans="1:4">
      <c r="A39" s="48" t="s">
        <v>13</v>
      </c>
      <c r="B39" s="27">
        <f>SUM(B30:B38)</f>
        <v>98</v>
      </c>
      <c r="C39" s="49">
        <f>SUM(C30:C38)</f>
        <v>100</v>
      </c>
      <c r="D39" s="28"/>
    </row>
    <row r="40" spans="1:4">
      <c r="A40" s="39" t="s">
        <v>39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/>
  </sheetViews>
  <sheetFormatPr defaultRowHeight="15"/>
  <cols>
    <col min="1" max="1" width="5.85546875" style="2" customWidth="1"/>
    <col min="2" max="2" width="9.140625" style="2"/>
  </cols>
  <sheetData>
    <row r="1" spans="1:2">
      <c r="A1" s="2" t="s">
        <v>14</v>
      </c>
    </row>
    <row r="2" spans="1:2">
      <c r="B2" s="2" t="s">
        <v>15</v>
      </c>
    </row>
    <row r="4" spans="1:2">
      <c r="A4" s="2" t="s">
        <v>20</v>
      </c>
    </row>
    <row r="5" spans="1:2">
      <c r="B5" s="2" t="s">
        <v>21</v>
      </c>
    </row>
    <row r="6" spans="1:2">
      <c r="A6" s="2" t="s">
        <v>16</v>
      </c>
    </row>
    <row r="7" spans="1:2">
      <c r="B7" s="2" t="s">
        <v>17</v>
      </c>
    </row>
    <row r="8" spans="1:2">
      <c r="A8" s="2" t="s">
        <v>18</v>
      </c>
    </row>
    <row r="9" spans="1:2">
      <c r="B9" s="2" t="s">
        <v>24</v>
      </c>
    </row>
    <row r="12" spans="1:2">
      <c r="A12" s="2" t="s">
        <v>19</v>
      </c>
    </row>
    <row r="13" spans="1:2">
      <c r="B13" s="2" t="s">
        <v>25</v>
      </c>
    </row>
    <row r="14" spans="1:2">
      <c r="B14" s="2" t="s">
        <v>22</v>
      </c>
    </row>
    <row r="15" spans="1:2">
      <c r="B15" s="2" t="s">
        <v>26</v>
      </c>
    </row>
    <row r="16" spans="1:2">
      <c r="B16" s="2" t="s">
        <v>23</v>
      </c>
    </row>
    <row r="17" spans="2:2">
      <c r="B17" s="2" t="s">
        <v>27</v>
      </c>
    </row>
    <row r="18" spans="2:2">
      <c r="B18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Tables</vt:lpstr>
      <vt:lpstr>Notes</vt:lpstr>
    </vt:vector>
  </TitlesOfParts>
  <Company>UCR Libraries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kfuruta</dc:creator>
  <cp:lastModifiedBy>kfuruta</cp:lastModifiedBy>
  <cp:lastPrinted>2011-07-28T15:08:32Z</cp:lastPrinted>
  <dcterms:created xsi:type="dcterms:W3CDTF">2010-07-06T16:27:35Z</dcterms:created>
  <dcterms:modified xsi:type="dcterms:W3CDTF">2011-07-28T15:20:08Z</dcterms:modified>
</cp:coreProperties>
</file>