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braries.ucr.edu\root\profiles\staff\kfuruta\My Documents\Digital Ref\Co-Chair Stuff\Statistics\13-14\"/>
    </mc:Choice>
  </mc:AlternateContent>
  <bookViews>
    <workbookView xWindow="0" yWindow="2070" windowWidth="12390" windowHeight="8400"/>
  </bookViews>
  <sheets>
    <sheet name="Year to date" sheetId="5" r:id="rId1"/>
    <sheet name="Charts" sheetId="4" r:id="rId2"/>
    <sheet name="NGM Data" sheetId="6" r:id="rId3"/>
    <sheet name="Historical Data" sheetId="7" r:id="rId4"/>
  </sheets>
  <calcPr calcId="152511"/>
</workbook>
</file>

<file path=xl/calcChain.xml><?xml version="1.0" encoding="utf-8"?>
<calcChain xmlns="http://schemas.openxmlformats.org/spreadsheetml/2006/main">
  <c r="M46" i="5" l="1"/>
  <c r="M45" i="5"/>
  <c r="M44" i="5"/>
  <c r="M43" i="5"/>
  <c r="M42" i="5"/>
  <c r="M41" i="5"/>
  <c r="M40" i="5"/>
  <c r="M39" i="5"/>
  <c r="M38" i="5"/>
  <c r="M37" i="5"/>
  <c r="M36" i="5"/>
  <c r="M35" i="5"/>
  <c r="M41" i="6"/>
  <c r="M40" i="6"/>
  <c r="M39" i="6"/>
  <c r="M38" i="6"/>
  <c r="M37" i="6"/>
  <c r="M36" i="6"/>
  <c r="M35" i="6"/>
  <c r="M34" i="6"/>
  <c r="M33" i="6"/>
  <c r="M32" i="6"/>
  <c r="M31" i="6"/>
  <c r="M30" i="6"/>
  <c r="L46" i="5" l="1"/>
  <c r="L45" i="5"/>
  <c r="L44" i="5"/>
  <c r="L43" i="5"/>
  <c r="L42" i="5"/>
  <c r="L41" i="5"/>
  <c r="L40" i="5"/>
  <c r="L39" i="5"/>
  <c r="L38" i="5"/>
  <c r="L37" i="5"/>
  <c r="L36" i="5"/>
  <c r="L35" i="5"/>
  <c r="L41" i="6"/>
  <c r="L40" i="6"/>
  <c r="L39" i="6"/>
  <c r="L38" i="6"/>
  <c r="L37" i="6"/>
  <c r="L36" i="6"/>
  <c r="L35" i="6"/>
  <c r="L34" i="6"/>
  <c r="L33" i="6"/>
  <c r="L32" i="6"/>
  <c r="L31" i="6"/>
  <c r="L30" i="6"/>
  <c r="K41" i="6" l="1"/>
  <c r="K46" i="5" s="1"/>
  <c r="K40" i="6"/>
  <c r="K45" i="5" s="1"/>
  <c r="K39" i="6"/>
  <c r="K44" i="5" s="1"/>
  <c r="K38" i="6"/>
  <c r="K43" i="5" s="1"/>
  <c r="K37" i="6"/>
  <c r="K42" i="5" s="1"/>
  <c r="K36" i="6"/>
  <c r="K41" i="5" s="1"/>
  <c r="K35" i="6"/>
  <c r="K40" i="5" s="1"/>
  <c r="K34" i="6"/>
  <c r="K39" i="5" s="1"/>
  <c r="K33" i="6"/>
  <c r="K38" i="5" s="1"/>
  <c r="K32" i="6"/>
  <c r="K37" i="5" s="1"/>
  <c r="K31" i="6"/>
  <c r="K36" i="5" s="1"/>
  <c r="K30" i="6"/>
  <c r="K35" i="5" s="1"/>
  <c r="J41" i="6" l="1"/>
  <c r="J46" i="5" s="1"/>
  <c r="J40" i="6"/>
  <c r="J45" i="5" s="1"/>
  <c r="J39" i="6"/>
  <c r="J44" i="5" s="1"/>
  <c r="J38" i="6"/>
  <c r="J43" i="5" s="1"/>
  <c r="J37" i="6"/>
  <c r="J42" i="5" s="1"/>
  <c r="J36" i="6"/>
  <c r="J41" i="5" s="1"/>
  <c r="J35" i="6"/>
  <c r="J40" i="5" s="1"/>
  <c r="J34" i="6"/>
  <c r="J39" i="5" s="1"/>
  <c r="J33" i="6"/>
  <c r="J38" i="5" s="1"/>
  <c r="J32" i="6"/>
  <c r="J37" i="5" s="1"/>
  <c r="J31" i="6"/>
  <c r="J36" i="5" s="1"/>
  <c r="J30" i="6"/>
  <c r="J35" i="5" s="1"/>
  <c r="I41" i="6" l="1"/>
  <c r="I46" i="5" s="1"/>
  <c r="I40" i="6"/>
  <c r="I45" i="5" s="1"/>
  <c r="I39" i="6"/>
  <c r="I44" i="5" s="1"/>
  <c r="I38" i="6"/>
  <c r="I43" i="5" s="1"/>
  <c r="I37" i="6"/>
  <c r="I42" i="5" s="1"/>
  <c r="I36" i="6"/>
  <c r="I41" i="5" s="1"/>
  <c r="I35" i="6"/>
  <c r="I40" i="5" s="1"/>
  <c r="I34" i="6"/>
  <c r="I39" i="5" s="1"/>
  <c r="I33" i="6"/>
  <c r="I38" i="5" s="1"/>
  <c r="I32" i="6"/>
  <c r="I37" i="5" s="1"/>
  <c r="I31" i="6"/>
  <c r="I36" i="5" s="1"/>
  <c r="I30" i="6"/>
  <c r="I35" i="5" s="1"/>
  <c r="H41" i="6" l="1"/>
  <c r="H46" i="5" s="1"/>
  <c r="H40" i="6"/>
  <c r="H45" i="5" s="1"/>
  <c r="H39" i="6"/>
  <c r="H44" i="5" s="1"/>
  <c r="H38" i="6"/>
  <c r="H43" i="5" s="1"/>
  <c r="H37" i="6"/>
  <c r="H42" i="5" s="1"/>
  <c r="H36" i="6"/>
  <c r="H41" i="5" s="1"/>
  <c r="H35" i="6"/>
  <c r="H40" i="5" s="1"/>
  <c r="H34" i="6"/>
  <c r="H39" i="5" s="1"/>
  <c r="H33" i="6"/>
  <c r="H38" i="5" s="1"/>
  <c r="H32" i="6"/>
  <c r="H37" i="5" s="1"/>
  <c r="H31" i="6"/>
  <c r="H36" i="5" s="1"/>
  <c r="H30" i="6"/>
  <c r="H35" i="5" s="1"/>
  <c r="G41" i="6" l="1"/>
  <c r="G46" i="5" s="1"/>
  <c r="G40" i="6"/>
  <c r="G45" i="5" s="1"/>
  <c r="G39" i="6"/>
  <c r="G44" i="5" s="1"/>
  <c r="G38" i="6"/>
  <c r="G43" i="5" s="1"/>
  <c r="G37" i="6"/>
  <c r="G42" i="5" s="1"/>
  <c r="G36" i="6"/>
  <c r="G41" i="5" s="1"/>
  <c r="G35" i="6"/>
  <c r="G40" i="5" s="1"/>
  <c r="G34" i="6"/>
  <c r="G39" i="5" s="1"/>
  <c r="G33" i="6"/>
  <c r="G38" i="5" s="1"/>
  <c r="G32" i="6"/>
  <c r="G37" i="5" s="1"/>
  <c r="G31" i="6"/>
  <c r="G36" i="5" s="1"/>
  <c r="G30" i="6"/>
  <c r="G35" i="5" s="1"/>
  <c r="F41" i="6" l="1"/>
  <c r="F46" i="5" s="1"/>
  <c r="F40" i="6"/>
  <c r="F45" i="5" s="1"/>
  <c r="F39" i="6"/>
  <c r="F44" i="5" s="1"/>
  <c r="F38" i="6"/>
  <c r="F43" i="5" s="1"/>
  <c r="F37" i="6"/>
  <c r="F42" i="5" s="1"/>
  <c r="F36" i="6"/>
  <c r="F41" i="5" s="1"/>
  <c r="F35" i="6"/>
  <c r="F40" i="5" s="1"/>
  <c r="F34" i="6"/>
  <c r="F39" i="5" s="1"/>
  <c r="F33" i="6"/>
  <c r="F38" i="5" s="1"/>
  <c r="F32" i="6"/>
  <c r="F37" i="5" s="1"/>
  <c r="F31" i="6"/>
  <c r="F36" i="5" s="1"/>
  <c r="F30" i="6"/>
  <c r="F35" i="5" s="1"/>
  <c r="E41" i="6" l="1"/>
  <c r="E46" i="5" s="1"/>
  <c r="E40" i="6"/>
  <c r="E45" i="5" s="1"/>
  <c r="E39" i="6"/>
  <c r="E44" i="5" s="1"/>
  <c r="E38" i="6"/>
  <c r="E43" i="5" s="1"/>
  <c r="E37" i="6"/>
  <c r="E42" i="5" s="1"/>
  <c r="E36" i="6"/>
  <c r="E41" i="5" s="1"/>
  <c r="E35" i="6"/>
  <c r="E40" i="5" s="1"/>
  <c r="E34" i="6"/>
  <c r="E39" i="5" s="1"/>
  <c r="E33" i="6"/>
  <c r="E38" i="5" s="1"/>
  <c r="E32" i="6"/>
  <c r="E37" i="5" s="1"/>
  <c r="E31" i="6"/>
  <c r="E36" i="5" s="1"/>
  <c r="E30" i="6"/>
  <c r="E35" i="5" s="1"/>
  <c r="D40" i="6" l="1"/>
  <c r="C40" i="6"/>
  <c r="B40" i="6"/>
  <c r="D45" i="5" l="1"/>
  <c r="D40" i="5"/>
  <c r="D36" i="5"/>
  <c r="D41" i="6"/>
  <c r="D46" i="5" s="1"/>
  <c r="D39" i="6"/>
  <c r="D44" i="5" s="1"/>
  <c r="D38" i="6"/>
  <c r="D43" i="5" s="1"/>
  <c r="D37" i="6"/>
  <c r="D42" i="5" s="1"/>
  <c r="D36" i="6"/>
  <c r="D41" i="5" s="1"/>
  <c r="D35" i="6"/>
  <c r="D34" i="6"/>
  <c r="D39" i="5" s="1"/>
  <c r="D33" i="6"/>
  <c r="D38" i="5" s="1"/>
  <c r="D32" i="6"/>
  <c r="D37" i="5" s="1"/>
  <c r="D31" i="6"/>
  <c r="D30" i="6"/>
  <c r="D35" i="5" s="1"/>
  <c r="C45" i="5" l="1"/>
  <c r="C41" i="6"/>
  <c r="C46" i="5" s="1"/>
  <c r="C39" i="6"/>
  <c r="C44" i="5" s="1"/>
  <c r="C38" i="6"/>
  <c r="C43" i="5" s="1"/>
  <c r="C37" i="6"/>
  <c r="C42" i="5" s="1"/>
  <c r="C36" i="6"/>
  <c r="C41" i="5" s="1"/>
  <c r="C35" i="6"/>
  <c r="C40" i="5" s="1"/>
  <c r="C34" i="6"/>
  <c r="C39" i="5" s="1"/>
  <c r="C33" i="6"/>
  <c r="C38" i="5" s="1"/>
  <c r="C32" i="6"/>
  <c r="C37" i="5" s="1"/>
  <c r="C31" i="6"/>
  <c r="C36" i="5" s="1"/>
  <c r="C30" i="6"/>
  <c r="C35" i="5" s="1"/>
  <c r="N105" i="5" l="1"/>
  <c r="N104" i="5"/>
  <c r="N103" i="5"/>
  <c r="N102" i="5"/>
  <c r="N101" i="5"/>
  <c r="N100" i="5"/>
  <c r="N99" i="5"/>
  <c r="N98" i="5"/>
  <c r="N97" i="5"/>
  <c r="N96" i="5"/>
  <c r="N95" i="5"/>
  <c r="N92" i="5"/>
  <c r="N91" i="5"/>
  <c r="N90" i="5"/>
  <c r="N89" i="5"/>
  <c r="N88" i="5"/>
  <c r="N87" i="5"/>
  <c r="N86" i="5"/>
  <c r="N85" i="5"/>
  <c r="N84" i="5"/>
  <c r="N83" i="5"/>
  <c r="N82" i="5"/>
  <c r="O18" i="7" l="1"/>
  <c r="O17" i="7"/>
  <c r="O16" i="7"/>
  <c r="O15" i="7"/>
  <c r="O14" i="7"/>
  <c r="O13" i="7"/>
  <c r="O12" i="7"/>
  <c r="O11" i="7"/>
  <c r="B8" i="7"/>
  <c r="N18" i="7"/>
  <c r="M8" i="7"/>
  <c r="L8" i="7"/>
  <c r="K8" i="7"/>
  <c r="J8" i="7"/>
  <c r="I8" i="7"/>
  <c r="H8" i="7"/>
  <c r="G8" i="7"/>
  <c r="F8" i="7"/>
  <c r="E8" i="7"/>
  <c r="D8" i="7"/>
  <c r="C8" i="7"/>
  <c r="N7" i="7"/>
  <c r="N17" i="7" l="1"/>
  <c r="N16" i="7"/>
  <c r="N15" i="7"/>
  <c r="N14" i="7"/>
  <c r="N13" i="7"/>
  <c r="N12" i="7"/>
  <c r="N11" i="7"/>
  <c r="N6" i="7"/>
  <c r="N5" i="7"/>
  <c r="N4" i="7"/>
  <c r="N3" i="7"/>
  <c r="N2" i="7"/>
  <c r="N8" i="7" s="1"/>
  <c r="N2" i="5"/>
  <c r="C16" i="5" s="1"/>
  <c r="N3" i="5"/>
  <c r="N4" i="5"/>
  <c r="C18" i="5" s="1"/>
  <c r="N5" i="5"/>
  <c r="N6" i="5"/>
  <c r="N7" i="5"/>
  <c r="C21" i="5" s="1"/>
  <c r="N8" i="5"/>
  <c r="N9" i="5"/>
  <c r="C23" i="5" s="1"/>
  <c r="N10" i="5"/>
  <c r="C24" i="5" s="1"/>
  <c r="N11" i="5"/>
  <c r="C25" i="5" s="1"/>
  <c r="N12" i="5"/>
  <c r="N13" i="5"/>
  <c r="C26" i="5" s="1"/>
  <c r="N50" i="5"/>
  <c r="N51" i="5"/>
  <c r="N52" i="5"/>
  <c r="N53" i="5"/>
  <c r="N54" i="5"/>
  <c r="N55" i="5"/>
  <c r="B45" i="5"/>
  <c r="N26" i="6"/>
  <c r="N12" i="6"/>
  <c r="N60" i="5"/>
  <c r="N64" i="5"/>
  <c r="N65" i="5"/>
  <c r="N66" i="5"/>
  <c r="N67" i="5"/>
  <c r="N68" i="5"/>
  <c r="N69" i="5"/>
  <c r="N70" i="5"/>
  <c r="N71" i="5"/>
  <c r="N72" i="5"/>
  <c r="N73" i="5"/>
  <c r="N74" i="5"/>
  <c r="O74" i="5" s="1"/>
  <c r="N27" i="6"/>
  <c r="N16" i="6"/>
  <c r="N2" i="6"/>
  <c r="N25" i="6"/>
  <c r="N24" i="6"/>
  <c r="N23" i="6"/>
  <c r="N22" i="6"/>
  <c r="N21" i="6"/>
  <c r="N20" i="6"/>
  <c r="N19" i="6"/>
  <c r="N18" i="6"/>
  <c r="N17" i="6"/>
  <c r="B31" i="6"/>
  <c r="B36" i="5" s="1"/>
  <c r="B32" i="6"/>
  <c r="B37" i="5" s="1"/>
  <c r="B33" i="6"/>
  <c r="B38" i="5" s="1"/>
  <c r="B34" i="6"/>
  <c r="B39" i="5" s="1"/>
  <c r="B35" i="6"/>
  <c r="B40" i="5" s="1"/>
  <c r="B36" i="6"/>
  <c r="B41" i="5" s="1"/>
  <c r="B37" i="6"/>
  <c r="B42" i="5" s="1"/>
  <c r="B38" i="6"/>
  <c r="B43" i="5" s="1"/>
  <c r="B39" i="6"/>
  <c r="B44" i="5" s="1"/>
  <c r="B41" i="6"/>
  <c r="B46" i="5" s="1"/>
  <c r="B30" i="6"/>
  <c r="B35" i="5" s="1"/>
  <c r="N3" i="6"/>
  <c r="N31" i="6" s="1"/>
  <c r="N36" i="5" s="1"/>
  <c r="N4" i="6"/>
  <c r="N5" i="6"/>
  <c r="N6" i="6"/>
  <c r="N7" i="6"/>
  <c r="N35" i="6" s="1"/>
  <c r="N40" i="5" s="1"/>
  <c r="N8" i="6"/>
  <c r="N9" i="6"/>
  <c r="N10" i="6"/>
  <c r="N11" i="6"/>
  <c r="N39" i="6" s="1"/>
  <c r="N44" i="5" s="1"/>
  <c r="N13" i="6"/>
  <c r="N41" i="6" s="1"/>
  <c r="N46" i="5" s="1"/>
  <c r="N56" i="5"/>
  <c r="N57" i="5"/>
  <c r="N58" i="5"/>
  <c r="N59" i="5"/>
  <c r="N61" i="5"/>
  <c r="N108" i="5"/>
  <c r="N77" i="5"/>
  <c r="N132" i="5"/>
  <c r="N131" i="5"/>
  <c r="N130" i="5"/>
  <c r="N129" i="5"/>
  <c r="N128" i="5"/>
  <c r="O128" i="5" s="1"/>
  <c r="N127" i="5"/>
  <c r="N126" i="5"/>
  <c r="N125" i="5"/>
  <c r="N124" i="5"/>
  <c r="O124" i="5" s="1"/>
  <c r="N123" i="5"/>
  <c r="N122" i="5"/>
  <c r="N121" i="5"/>
  <c r="N120" i="5"/>
  <c r="O120" i="5" s="1"/>
  <c r="N119" i="5"/>
  <c r="N118" i="5"/>
  <c r="N117" i="5"/>
  <c r="N116" i="5"/>
  <c r="O116" i="5" s="1"/>
  <c r="N115" i="5"/>
  <c r="N114" i="5"/>
  <c r="N113" i="5"/>
  <c r="N112" i="5"/>
  <c r="O112" i="5" s="1"/>
  <c r="N111" i="5"/>
  <c r="N110" i="5"/>
  <c r="N109" i="5"/>
  <c r="N78" i="5"/>
  <c r="N33" i="6"/>
  <c r="N38" i="5" s="1"/>
  <c r="N36" i="6" l="1"/>
  <c r="N41" i="5" s="1"/>
  <c r="N32" i="6"/>
  <c r="N37" i="5" s="1"/>
  <c r="N37" i="6"/>
  <c r="N42" i="5" s="1"/>
  <c r="O108" i="5"/>
  <c r="O50" i="5"/>
  <c r="O60" i="5"/>
  <c r="O114" i="5"/>
  <c r="O122" i="5"/>
  <c r="O111" i="5"/>
  <c r="O109" i="5"/>
  <c r="O113" i="5"/>
  <c r="O71" i="5"/>
  <c r="O110" i="5"/>
  <c r="O118" i="5"/>
  <c r="O126" i="5"/>
  <c r="O130" i="5"/>
  <c r="N38" i="6"/>
  <c r="N43" i="5" s="1"/>
  <c r="N34" i="6"/>
  <c r="N39" i="5" s="1"/>
  <c r="O68" i="5"/>
  <c r="O72" i="5"/>
  <c r="O64" i="5"/>
  <c r="N30" i="6"/>
  <c r="N35" i="5" s="1"/>
  <c r="O69" i="5"/>
  <c r="D25" i="5"/>
  <c r="O10" i="5"/>
  <c r="O8" i="5"/>
  <c r="O61" i="5"/>
  <c r="O55" i="5"/>
  <c r="D24" i="5"/>
  <c r="N40" i="6"/>
  <c r="N45" i="5" s="1"/>
  <c r="O70" i="5"/>
  <c r="O66" i="5"/>
  <c r="O59" i="5"/>
  <c r="O53" i="5"/>
  <c r="O51" i="5"/>
  <c r="O7" i="5"/>
  <c r="C17" i="5"/>
  <c r="D17" i="5" s="1"/>
  <c r="D23" i="5"/>
  <c r="O5" i="5"/>
  <c r="O3" i="5"/>
  <c r="O9" i="5"/>
  <c r="C19" i="5"/>
  <c r="D19" i="5" s="1"/>
  <c r="O65" i="5"/>
  <c r="O11" i="5"/>
  <c r="O13" i="5"/>
  <c r="N79" i="5"/>
  <c r="O57" i="5"/>
  <c r="O73" i="5"/>
  <c r="O67" i="5"/>
  <c r="O12" i="5"/>
  <c r="O115" i="5"/>
  <c r="O117" i="5"/>
  <c r="O119" i="5"/>
  <c r="O121" i="5"/>
  <c r="O123" i="5"/>
  <c r="O125" i="5"/>
  <c r="O127" i="5"/>
  <c r="O129" i="5"/>
  <c r="D21" i="5"/>
  <c r="D18" i="5"/>
  <c r="D16" i="5"/>
  <c r="O2" i="5"/>
  <c r="O131" i="5"/>
  <c r="O58" i="5"/>
  <c r="O56" i="5"/>
  <c r="O54" i="5"/>
  <c r="O52" i="5"/>
  <c r="O4" i="5"/>
  <c r="O6" i="5"/>
  <c r="C20" i="5"/>
  <c r="D20" i="5" s="1"/>
  <c r="C22" i="5"/>
  <c r="D22" i="5" s="1"/>
</calcChain>
</file>

<file path=xl/sharedStrings.xml><?xml version="1.0" encoding="utf-8"?>
<sst xmlns="http://schemas.openxmlformats.org/spreadsheetml/2006/main" count="232" uniqueCount="94">
  <si>
    <t>Davis</t>
  </si>
  <si>
    <t>Irvine</t>
  </si>
  <si>
    <t>Los Angeles</t>
  </si>
  <si>
    <t>Merced</t>
  </si>
  <si>
    <t>Riverside</t>
  </si>
  <si>
    <t>San Diego</t>
  </si>
  <si>
    <t>Santa Barbara</t>
  </si>
  <si>
    <t>Santa Cruz</t>
  </si>
  <si>
    <t>Total</t>
  </si>
  <si>
    <t>Sessions requested (from all UCs)</t>
  </si>
  <si>
    <t>Percent</t>
  </si>
  <si>
    <t>Sessions requested (by campus)</t>
  </si>
  <si>
    <t>Year to Date</t>
  </si>
  <si>
    <t>Total Requests by Day</t>
  </si>
  <si>
    <t>Average per day</t>
  </si>
  <si>
    <t>Sessions Accepted (by responding library)</t>
  </si>
  <si>
    <t>10-11 am</t>
  </si>
  <si>
    <t>12-1 pm</t>
  </si>
  <si>
    <t>1-2 pm</t>
  </si>
  <si>
    <t>2-3 pm</t>
  </si>
  <si>
    <t>3-4 pm</t>
  </si>
  <si>
    <t>4-5 pm</t>
  </si>
  <si>
    <t>5-6 pm</t>
  </si>
  <si>
    <t>Sunday</t>
  </si>
  <si>
    <t>Monday</t>
  </si>
  <si>
    <t>Tuesday</t>
  </si>
  <si>
    <t>Wednesday</t>
  </si>
  <si>
    <t>Thursday</t>
  </si>
  <si>
    <t>Friday</t>
  </si>
  <si>
    <t>Total or Average</t>
  </si>
  <si>
    <t>11-12 pm</t>
  </si>
  <si>
    <t>Nov</t>
  </si>
  <si>
    <t>Dec</t>
  </si>
  <si>
    <t>2007-08</t>
  </si>
  <si>
    <t>2006-07</t>
  </si>
  <si>
    <t>Sessions Requested year to year</t>
  </si>
  <si>
    <t>Jan</t>
  </si>
  <si>
    <t>Feb</t>
  </si>
  <si>
    <t>Mar</t>
  </si>
  <si>
    <t>May</t>
  </si>
  <si>
    <t>Aug</t>
  </si>
  <si>
    <t>Oct</t>
  </si>
  <si>
    <t>Sessions Requested via Qwidget</t>
  </si>
  <si>
    <t>No. of Days</t>
  </si>
  <si>
    <t>Berkeley</t>
  </si>
  <si>
    <t>San Francisco</t>
  </si>
  <si>
    <t>2008-09</t>
  </si>
  <si>
    <t>Percent of all sessions</t>
  </si>
  <si>
    <t>8-9 pm</t>
  </si>
  <si>
    <t>9-10 pm</t>
  </si>
  <si>
    <t>8-9 am</t>
  </si>
  <si>
    <t>9-10 am</t>
  </si>
  <si>
    <t>6-7 pm</t>
  </si>
  <si>
    <t>7-8 pm</t>
  </si>
  <si>
    <t>10-11 pm</t>
  </si>
  <si>
    <t>11-12 am</t>
  </si>
  <si>
    <t>July</t>
  </si>
  <si>
    <t>Sept</t>
  </si>
  <si>
    <t>April</t>
  </si>
  <si>
    <t>June</t>
  </si>
  <si>
    <t>12-1 am</t>
  </si>
  <si>
    <t>1-2 am</t>
  </si>
  <si>
    <t>2-3 am</t>
  </si>
  <si>
    <t>3-4 am</t>
  </si>
  <si>
    <t>4-5 am</t>
  </si>
  <si>
    <t>5-6 am</t>
  </si>
  <si>
    <t>6-7 am</t>
  </si>
  <si>
    <t>7-8 am</t>
  </si>
  <si>
    <t>Requests</t>
  </si>
  <si>
    <t>UC Accepted</t>
  </si>
  <si>
    <t>2009-10</t>
  </si>
  <si>
    <t>Saturday</t>
  </si>
  <si>
    <t>Time of request</t>
  </si>
  <si>
    <t>Above/Below Systemwide</t>
  </si>
  <si>
    <t>Requests as % of Fall Enrollment*</t>
  </si>
  <si>
    <t>* Year to date requests as a percent of campus fall enrollment.  This provides a campus to campus comparison adjusted for different sizes.</t>
  </si>
  <si>
    <t>Fall Enroll-ment</t>
  </si>
  <si>
    <t>2010-11</t>
  </si>
  <si>
    <t>Percent Requests via Next Gen Melvyl</t>
  </si>
  <si>
    <t>Year to Date %</t>
  </si>
  <si>
    <t>2011-12</t>
  </si>
  <si>
    <t>CDL</t>
  </si>
  <si>
    <t>Percent via Melvyl</t>
  </si>
  <si>
    <t>Systemwide</t>
  </si>
  <si>
    <t>Average</t>
  </si>
  <si>
    <t>Percent of UC Questions Answered by UC Librarian</t>
  </si>
  <si>
    <t>Percent Answered by UC (includes 24/7 coverage)</t>
  </si>
  <si>
    <t>2012-13</t>
  </si>
  <si>
    <t>2013-14</t>
  </si>
  <si>
    <t>Requests from Ebsco</t>
  </si>
  <si>
    <t>Requests from ProQuest</t>
  </si>
  <si>
    <t>Total Sessions Requested</t>
  </si>
  <si>
    <t>Total Sessions via Melvyl</t>
  </si>
  <si>
    <t>* See "NGM Worksheet" tab for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</si>
</sst>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\-yy;@"/>
    <numFmt numFmtId="165" formatCode="0.0%"/>
    <numFmt numFmtId="166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color indexed="9"/>
      <name val="Verdana"/>
      <family val="2"/>
    </font>
    <font>
      <b/>
      <sz val="9"/>
      <color indexed="9"/>
      <name val="Verdana"/>
      <family val="2"/>
    </font>
    <font>
      <sz val="1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1" fontId="0" fillId="0" borderId="0" xfId="0" applyNumberFormat="1"/>
    <xf numFmtId="1" fontId="4" fillId="0" borderId="0" xfId="0" applyNumberFormat="1" applyFont="1"/>
    <xf numFmtId="10" fontId="4" fillId="0" borderId="0" xfId="0" applyNumberFormat="1" applyFont="1"/>
    <xf numFmtId="0" fontId="5" fillId="0" borderId="0" xfId="0" applyFont="1"/>
    <xf numFmtId="0" fontId="3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4" fillId="0" borderId="1" xfId="0" applyFont="1" applyBorder="1"/>
    <xf numFmtId="1" fontId="4" fillId="0" borderId="1" xfId="0" applyNumberFormat="1" applyFont="1" applyBorder="1"/>
    <xf numFmtId="0" fontId="0" fillId="0" borderId="1" xfId="0" applyBorder="1"/>
    <xf numFmtId="9" fontId="4" fillId="0" borderId="1" xfId="0" applyNumberFormat="1" applyFont="1" applyBorder="1"/>
    <xf numFmtId="0" fontId="3" fillId="2" borderId="2" xfId="0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wrapText="1"/>
    </xf>
    <xf numFmtId="164" fontId="2" fillId="2" borderId="2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4" fillId="0" borderId="2" xfId="0" applyFont="1" applyBorder="1"/>
    <xf numFmtId="16" fontId="4" fillId="0" borderId="1" xfId="0" applyNumberFormat="1" applyFont="1" applyBorder="1"/>
    <xf numFmtId="0" fontId="2" fillId="2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right" wrapText="1"/>
    </xf>
    <xf numFmtId="0" fontId="4" fillId="0" borderId="0" xfId="0" applyFont="1" applyBorder="1"/>
    <xf numFmtId="1" fontId="4" fillId="0" borderId="0" xfId="0" applyNumberFormat="1" applyFont="1" applyBorder="1"/>
    <xf numFmtId="0" fontId="0" fillId="0" borderId="0" xfId="0" applyBorder="1"/>
    <xf numFmtId="10" fontId="0" fillId="0" borderId="0" xfId="0" applyNumberFormat="1" applyBorder="1"/>
    <xf numFmtId="3" fontId="4" fillId="0" borderId="2" xfId="0" applyNumberFormat="1" applyFont="1" applyBorder="1"/>
    <xf numFmtId="3" fontId="4" fillId="0" borderId="0" xfId="0" applyNumberFormat="1" applyFont="1"/>
    <xf numFmtId="3" fontId="4" fillId="0" borderId="1" xfId="0" applyNumberFormat="1" applyFont="1" applyBorder="1"/>
    <xf numFmtId="3" fontId="4" fillId="0" borderId="0" xfId="0" applyNumberFormat="1" applyFont="1" applyBorder="1"/>
    <xf numFmtId="9" fontId="4" fillId="0" borderId="2" xfId="0" applyNumberFormat="1" applyFont="1" applyBorder="1"/>
    <xf numFmtId="165" fontId="4" fillId="0" borderId="0" xfId="0" applyNumberFormat="1" applyFont="1"/>
    <xf numFmtId="9" fontId="4" fillId="0" borderId="0" xfId="0" applyNumberFormat="1" applyFont="1" applyBorder="1"/>
    <xf numFmtId="165" fontId="4" fillId="0" borderId="0" xfId="0" applyNumberFormat="1" applyFont="1" applyBorder="1"/>
    <xf numFmtId="9" fontId="4" fillId="0" borderId="0" xfId="0" applyNumberFormat="1" applyFont="1"/>
    <xf numFmtId="37" fontId="4" fillId="0" borderId="0" xfId="1" applyNumberFormat="1" applyFont="1"/>
    <xf numFmtId="0" fontId="4" fillId="0" borderId="4" xfId="0" applyFont="1" applyFill="1" applyBorder="1"/>
    <xf numFmtId="166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Sessions Requested</a:t>
            </a:r>
          </a:p>
        </c:rich>
      </c:tx>
      <c:layout>
        <c:manualLayout>
          <c:xMode val="edge"/>
          <c:yMode val="edge"/>
          <c:x val="0.30755069505200738"/>
          <c:y val="3.23385117400865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0127617381160689"/>
          <c:y val="0.18977737886391144"/>
          <c:w val="0.8542397200349956"/>
          <c:h val="0.557647158969993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 to date'!$A$1</c:f>
              <c:strCache>
                <c:ptCount val="1"/>
                <c:pt idx="0">
                  <c:v>Sessions requested (by campus)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layout>
                <c:manualLayout>
                  <c:x val="-4.938271604938271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 to date'!$A$2:$A$12</c:f>
              <c:strCache>
                <c:ptCount val="11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 Francisco</c:v>
                </c:pt>
                <c:pt idx="8">
                  <c:v>Santa Barbara</c:v>
                </c:pt>
                <c:pt idx="9">
                  <c:v>Santa Cruz</c:v>
                </c:pt>
                <c:pt idx="10">
                  <c:v>CDL</c:v>
                </c:pt>
              </c:strCache>
            </c:strRef>
          </c:cat>
          <c:val>
            <c:numRef>
              <c:f>'Year to date'!$O$2:$O$12</c:f>
              <c:numCache>
                <c:formatCode>0%</c:formatCode>
                <c:ptCount val="11"/>
                <c:pt idx="0">
                  <c:v>0.13555036205509369</c:v>
                </c:pt>
                <c:pt idx="1">
                  <c:v>6.4173786444963798E-2</c:v>
                </c:pt>
                <c:pt idx="2">
                  <c:v>0.12593387226543043</c:v>
                </c:pt>
                <c:pt idx="3">
                  <c:v>0.15233132830159765</c:v>
                </c:pt>
                <c:pt idx="4">
                  <c:v>3.5171066242672695E-2</c:v>
                </c:pt>
                <c:pt idx="5">
                  <c:v>0.11616413164246581</c:v>
                </c:pt>
                <c:pt idx="6">
                  <c:v>0.11823301789203479</c:v>
                </c:pt>
                <c:pt idx="7">
                  <c:v>1.76238458296617E-2</c:v>
                </c:pt>
                <c:pt idx="8">
                  <c:v>6.7813493735872185E-2</c:v>
                </c:pt>
                <c:pt idx="9">
                  <c:v>0.15712041684226657</c:v>
                </c:pt>
                <c:pt idx="10">
                  <c:v>9.8846787479406912E-3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3897736"/>
        <c:axId val="213898120"/>
      </c:barChart>
      <c:catAx>
        <c:axId val="213897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898120"/>
        <c:crosses val="autoZero"/>
        <c:auto val="1"/>
        <c:lblAlgn val="ctr"/>
        <c:lblOffset val="100"/>
        <c:noMultiLvlLbl val="0"/>
      </c:catAx>
      <c:valAx>
        <c:axId val="213898120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897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Sessions Accepted</a:t>
            </a:r>
          </a:p>
        </c:rich>
      </c:tx>
      <c:layout>
        <c:manualLayout>
          <c:xMode val="edge"/>
          <c:yMode val="edge"/>
          <c:x val="0.3734745225812291"/>
          <c:y val="4.16132129825235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1457065031332331"/>
          <c:y val="0.17583196701954673"/>
          <c:w val="0.8666376910825655"/>
          <c:h val="0.61774871971337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 to date'!$A$63</c:f>
              <c:strCache>
                <c:ptCount val="1"/>
                <c:pt idx="0">
                  <c:v>Sessions Accepted (by responding library)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 to date'!$A$64:$A$73</c:f>
              <c:strCache>
                <c:ptCount val="10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 Francisco</c:v>
                </c:pt>
                <c:pt idx="8">
                  <c:v>Santa Barbara</c:v>
                </c:pt>
                <c:pt idx="9">
                  <c:v>Santa Cruz</c:v>
                </c:pt>
              </c:strCache>
            </c:strRef>
          </c:cat>
          <c:val>
            <c:numRef>
              <c:f>'Year to date'!$O$64:$O$73</c:f>
              <c:numCache>
                <c:formatCode>0%</c:formatCode>
                <c:ptCount val="10"/>
                <c:pt idx="0">
                  <c:v>0.15322857338914431</c:v>
                </c:pt>
                <c:pt idx="1">
                  <c:v>0.10883140053523639</c:v>
                </c:pt>
                <c:pt idx="2">
                  <c:v>0.12530021272215741</c:v>
                </c:pt>
                <c:pt idx="3">
                  <c:v>0.13428943937418514</c:v>
                </c:pt>
                <c:pt idx="4">
                  <c:v>8.0697179715912989E-2</c:v>
                </c:pt>
                <c:pt idx="5">
                  <c:v>9.1196047485075135E-2</c:v>
                </c:pt>
                <c:pt idx="6">
                  <c:v>0.12365333150346532</c:v>
                </c:pt>
                <c:pt idx="7">
                  <c:v>2.2507376655458725E-2</c:v>
                </c:pt>
                <c:pt idx="8">
                  <c:v>8.7353324641460228E-2</c:v>
                </c:pt>
                <c:pt idx="9">
                  <c:v>7.2943113977904345E-2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3915240"/>
        <c:axId val="213842024"/>
      </c:barChart>
      <c:catAx>
        <c:axId val="213915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842024"/>
        <c:crosses val="autoZero"/>
        <c:auto val="1"/>
        <c:lblAlgn val="ctr"/>
        <c:lblOffset val="100"/>
        <c:noMultiLvlLbl val="0"/>
      </c:catAx>
      <c:valAx>
        <c:axId val="21384202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3915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Time of Requested Sessions</a:t>
            </a:r>
          </a:p>
        </c:rich>
      </c:tx>
      <c:layout>
        <c:manualLayout>
          <c:xMode val="edge"/>
          <c:yMode val="edge"/>
          <c:x val="0.27306265807683133"/>
          <c:y val="3.170731395801802E-2"/>
        </c:manualLayout>
      </c:layout>
      <c:overlay val="0"/>
      <c:spPr>
        <a:ln w="12700" cap="rnd" cmpd="sng">
          <a:solidFill>
            <a:srgbClr val="000000"/>
          </a:solidFill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80838323353294E-2"/>
          <c:y val="0.16301703163017031"/>
          <c:w val="0.88822355289421162"/>
          <c:h val="0.647201946472019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'Year to date'!$A$108:$A$131</c:f>
              <c:strCache>
                <c:ptCount val="24"/>
                <c:pt idx="0">
                  <c:v>12-1 am</c:v>
                </c:pt>
                <c:pt idx="1">
                  <c:v>1-2 am</c:v>
                </c:pt>
                <c:pt idx="2">
                  <c:v>2-3 am</c:v>
                </c:pt>
                <c:pt idx="3">
                  <c:v>3-4 am</c:v>
                </c:pt>
                <c:pt idx="4">
                  <c:v>4-5 am</c:v>
                </c:pt>
                <c:pt idx="5">
                  <c:v>5-6 am</c:v>
                </c:pt>
                <c:pt idx="6">
                  <c:v>6-7 am</c:v>
                </c:pt>
                <c:pt idx="7">
                  <c:v>7-8 am</c:v>
                </c:pt>
                <c:pt idx="8">
                  <c:v>8-9 am</c:v>
                </c:pt>
                <c:pt idx="9">
                  <c:v>9-10 am</c:v>
                </c:pt>
                <c:pt idx="10">
                  <c:v>10-11 am</c:v>
                </c:pt>
                <c:pt idx="11">
                  <c:v>11-12 pm</c:v>
                </c:pt>
                <c:pt idx="12">
                  <c:v>12-1 pm</c:v>
                </c:pt>
                <c:pt idx="13">
                  <c:v>1-2 pm</c:v>
                </c:pt>
                <c:pt idx="14">
                  <c:v>2-3 pm</c:v>
                </c:pt>
                <c:pt idx="15">
                  <c:v>3-4 pm</c:v>
                </c:pt>
                <c:pt idx="16">
                  <c:v>4-5 pm</c:v>
                </c:pt>
                <c:pt idx="17">
                  <c:v>5-6 pm</c:v>
                </c:pt>
                <c:pt idx="18">
                  <c:v>6-7 pm</c:v>
                </c:pt>
                <c:pt idx="19">
                  <c:v>7-8 pm</c:v>
                </c:pt>
                <c:pt idx="20">
                  <c:v>8-9 pm</c:v>
                </c:pt>
                <c:pt idx="21">
                  <c:v>9-10 pm</c:v>
                </c:pt>
                <c:pt idx="22">
                  <c:v>10-11 pm</c:v>
                </c:pt>
                <c:pt idx="23">
                  <c:v>11-12 am</c:v>
                </c:pt>
              </c:strCache>
            </c:strRef>
          </c:cat>
          <c:val>
            <c:numRef>
              <c:f>'Year to date'!$N$108:$N$131</c:f>
              <c:numCache>
                <c:formatCode>#,##0</c:formatCode>
                <c:ptCount val="24"/>
                <c:pt idx="0">
                  <c:v>479</c:v>
                </c:pt>
                <c:pt idx="1">
                  <c:v>358</c:v>
                </c:pt>
                <c:pt idx="2">
                  <c:v>257</c:v>
                </c:pt>
                <c:pt idx="3">
                  <c:v>162</c:v>
                </c:pt>
                <c:pt idx="4">
                  <c:v>163</c:v>
                </c:pt>
                <c:pt idx="5">
                  <c:v>186</c:v>
                </c:pt>
                <c:pt idx="6">
                  <c:v>243</c:v>
                </c:pt>
                <c:pt idx="7">
                  <c:v>452</c:v>
                </c:pt>
                <c:pt idx="8">
                  <c:v>803</c:v>
                </c:pt>
                <c:pt idx="9">
                  <c:v>1396</c:v>
                </c:pt>
                <c:pt idx="10">
                  <c:v>1791</c:v>
                </c:pt>
                <c:pt idx="11">
                  <c:v>2022</c:v>
                </c:pt>
                <c:pt idx="12">
                  <c:v>1856</c:v>
                </c:pt>
                <c:pt idx="13">
                  <c:v>1961</c:v>
                </c:pt>
                <c:pt idx="14">
                  <c:v>2099</c:v>
                </c:pt>
                <c:pt idx="15">
                  <c:v>2034</c:v>
                </c:pt>
                <c:pt idx="16">
                  <c:v>1874</c:v>
                </c:pt>
                <c:pt idx="17">
                  <c:v>1547</c:v>
                </c:pt>
                <c:pt idx="18">
                  <c:v>1310</c:v>
                </c:pt>
                <c:pt idx="19">
                  <c:v>1230</c:v>
                </c:pt>
                <c:pt idx="20">
                  <c:v>1135</c:v>
                </c:pt>
                <c:pt idx="21">
                  <c:v>1084</c:v>
                </c:pt>
                <c:pt idx="22">
                  <c:v>931</c:v>
                </c:pt>
                <c:pt idx="23">
                  <c:v>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42120"/>
        <c:axId val="212342512"/>
      </c:barChart>
      <c:catAx>
        <c:axId val="212342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4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234251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3421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Sessions Requested (year to year)</a:t>
            </a:r>
          </a:p>
        </c:rich>
      </c:tx>
      <c:overlay val="0"/>
      <c:spPr>
        <a:noFill/>
        <a:ln w="12700" cmpd="sng">
          <a:solidFill>
            <a:schemeClr val="tx1"/>
          </a:solidFill>
          <a:prstDash val="solid"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8572131062634942"/>
          <c:y val="0.10610106020212039"/>
          <c:w val="0.78930306584017418"/>
          <c:h val="0.60485188170376336"/>
        </c:manualLayout>
      </c:layout>
      <c:lineChart>
        <c:grouping val="standard"/>
        <c:varyColors val="0"/>
        <c:ser>
          <c:idx val="3"/>
          <c:order val="0"/>
          <c:tx>
            <c:strRef>
              <c:f>'Historical Data'!$A$14</c:f>
              <c:strCache>
                <c:ptCount val="1"/>
                <c:pt idx="0">
                  <c:v>2009-10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  <a:alpha val="2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1">
                  <a:lumMod val="60000"/>
                  <a:lumOff val="40000"/>
                  <a:alpha val="25000"/>
                </a:schemeClr>
              </a:solidFill>
              <a:ln>
                <a:solidFill>
                  <a:schemeClr val="accent1">
                    <a:lumMod val="60000"/>
                    <a:lumOff val="40000"/>
                    <a:alpha val="25000"/>
                  </a:schemeClr>
                </a:solidFill>
              </a:ln>
            </c:spPr>
          </c:marker>
          <c:cat>
            <c:strRef>
              <c:f>'Historical Data'!$B$10:$M$10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Data'!$B$14:$M$14</c:f>
              <c:numCache>
                <c:formatCode>#,##0</c:formatCode>
                <c:ptCount val="12"/>
                <c:pt idx="0">
                  <c:v>1607</c:v>
                </c:pt>
                <c:pt idx="1">
                  <c:v>1352</c:v>
                </c:pt>
                <c:pt idx="2">
                  <c:v>1794</c:v>
                </c:pt>
                <c:pt idx="3">
                  <c:v>2872</c:v>
                </c:pt>
                <c:pt idx="4">
                  <c:v>2676</c:v>
                </c:pt>
                <c:pt idx="5">
                  <c:v>1301</c:v>
                </c:pt>
                <c:pt idx="6">
                  <c:v>2043</c:v>
                </c:pt>
                <c:pt idx="7">
                  <c:v>2201</c:v>
                </c:pt>
                <c:pt idx="8">
                  <c:v>2104</c:v>
                </c:pt>
                <c:pt idx="9">
                  <c:v>2264</c:v>
                </c:pt>
                <c:pt idx="10">
                  <c:v>2415</c:v>
                </c:pt>
                <c:pt idx="11">
                  <c:v>1608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'Historical Data'!$A$15</c:f>
              <c:strCache>
                <c:ptCount val="1"/>
                <c:pt idx="0">
                  <c:v>2010-11</c:v>
                </c:pt>
              </c:strCache>
            </c:strRef>
          </c:tx>
          <c:spPr>
            <a:ln>
              <a:solidFill>
                <a:schemeClr val="tx2">
                  <a:lumMod val="75000"/>
                  <a:alpha val="2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75000"/>
                  <a:alpha val="25000"/>
                </a:schemeClr>
              </a:solidFill>
              <a:ln>
                <a:solidFill>
                  <a:schemeClr val="tx2">
                    <a:lumMod val="60000"/>
                    <a:lumOff val="40000"/>
                    <a:alpha val="25000"/>
                  </a:schemeClr>
                </a:solidFill>
              </a:ln>
            </c:spPr>
          </c:marker>
          <c:cat>
            <c:strRef>
              <c:f>'Historical Data'!$B$10:$M$10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Data'!$B$15:$M$15</c:f>
              <c:numCache>
                <c:formatCode>#,##0</c:formatCode>
                <c:ptCount val="12"/>
                <c:pt idx="0">
                  <c:v>1388</c:v>
                </c:pt>
                <c:pt idx="1">
                  <c:v>1502</c:v>
                </c:pt>
                <c:pt idx="2">
                  <c:v>1832</c:v>
                </c:pt>
                <c:pt idx="3">
                  <c:v>2699</c:v>
                </c:pt>
                <c:pt idx="4">
                  <c:v>2553</c:v>
                </c:pt>
                <c:pt idx="5">
                  <c:v>1246</c:v>
                </c:pt>
                <c:pt idx="6">
                  <c:v>2308</c:v>
                </c:pt>
                <c:pt idx="7">
                  <c:v>2439</c:v>
                </c:pt>
                <c:pt idx="8">
                  <c:v>2354</c:v>
                </c:pt>
                <c:pt idx="9">
                  <c:v>2448</c:v>
                </c:pt>
                <c:pt idx="10">
                  <c:v>2396</c:v>
                </c:pt>
                <c:pt idx="11">
                  <c:v>1498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'Historical Data'!$A$16</c:f>
              <c:strCache>
                <c:ptCount val="1"/>
                <c:pt idx="0">
                  <c:v>2011-12</c:v>
                </c:pt>
              </c:strCache>
            </c:strRef>
          </c:tx>
          <c:spPr>
            <a:ln>
              <a:solidFill>
                <a:srgbClr val="C00000">
                  <a:alpha val="25000"/>
                </a:srgbClr>
              </a:solidFill>
            </a:ln>
          </c:spPr>
          <c:marker>
            <c:symbol val="triangle"/>
            <c:size val="7"/>
            <c:spPr>
              <a:solidFill>
                <a:srgbClr val="C00000">
                  <a:alpha val="25000"/>
                </a:srgbClr>
              </a:solidFill>
              <a:ln>
                <a:solidFill>
                  <a:srgbClr val="C00000">
                    <a:alpha val="25000"/>
                  </a:srgbClr>
                </a:solidFill>
              </a:ln>
            </c:spPr>
          </c:marker>
          <c:cat>
            <c:strRef>
              <c:f>'Historical Data'!$B$10:$M$10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Data'!$B$16:$M$16</c:f>
              <c:numCache>
                <c:formatCode>#,##0</c:formatCode>
                <c:ptCount val="12"/>
                <c:pt idx="0">
                  <c:v>1430</c:v>
                </c:pt>
                <c:pt idx="1">
                  <c:v>1479</c:v>
                </c:pt>
                <c:pt idx="2">
                  <c:v>1897</c:v>
                </c:pt>
                <c:pt idx="3">
                  <c:v>2649</c:v>
                </c:pt>
                <c:pt idx="4">
                  <c:v>2519</c:v>
                </c:pt>
                <c:pt idx="5">
                  <c:v>1244</c:v>
                </c:pt>
                <c:pt idx="6">
                  <c:v>1880</c:v>
                </c:pt>
                <c:pt idx="7">
                  <c:v>2124</c:v>
                </c:pt>
                <c:pt idx="8">
                  <c:v>2152</c:v>
                </c:pt>
                <c:pt idx="9">
                  <c:v>2197</c:v>
                </c:pt>
                <c:pt idx="10">
                  <c:v>2245</c:v>
                </c:pt>
                <c:pt idx="11">
                  <c:v>1561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'Historical Data'!$A$17</c:f>
              <c:strCache>
                <c:ptCount val="1"/>
                <c:pt idx="0">
                  <c:v>2012-13</c:v>
                </c:pt>
              </c:strCache>
            </c:strRef>
          </c:tx>
          <c:spPr>
            <a:ln>
              <a:solidFill>
                <a:schemeClr val="accent5">
                  <a:lumMod val="75000"/>
                  <a:alpha val="2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  <a:alpha val="25000"/>
                </a:schemeClr>
              </a:solidFill>
              <a:ln>
                <a:solidFill>
                  <a:schemeClr val="accent5">
                    <a:lumMod val="75000"/>
                    <a:alpha val="25000"/>
                  </a:schemeClr>
                </a:solidFill>
              </a:ln>
            </c:spPr>
          </c:marker>
          <c:cat>
            <c:strRef>
              <c:f>'Historical Data'!$B$10:$M$10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Data'!$B$17:$M$17</c:f>
              <c:numCache>
                <c:formatCode>#,##0</c:formatCode>
                <c:ptCount val="12"/>
                <c:pt idx="0">
                  <c:v>1295</c:v>
                </c:pt>
                <c:pt idx="1">
                  <c:v>1400</c:v>
                </c:pt>
                <c:pt idx="2">
                  <c:v>1675</c:v>
                </c:pt>
                <c:pt idx="3">
                  <c:v>2846</c:v>
                </c:pt>
                <c:pt idx="4">
                  <c:v>2560</c:v>
                </c:pt>
                <c:pt idx="5">
                  <c:v>1511</c:v>
                </c:pt>
                <c:pt idx="6">
                  <c:v>2075</c:v>
                </c:pt>
                <c:pt idx="7">
                  <c:v>2027</c:v>
                </c:pt>
                <c:pt idx="8">
                  <c:v>2267</c:v>
                </c:pt>
                <c:pt idx="9">
                  <c:v>2430</c:v>
                </c:pt>
                <c:pt idx="10">
                  <c:v>2414</c:v>
                </c:pt>
                <c:pt idx="11">
                  <c:v>1548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'Historical Data'!$A$18</c:f>
              <c:strCache>
                <c:ptCount val="1"/>
                <c:pt idx="0">
                  <c:v>2013-14</c:v>
                </c:pt>
              </c:strCache>
            </c:strRef>
          </c:tx>
          <c:cat>
            <c:strRef>
              <c:f>'Historical Data'!$B$10:$M$10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Data'!$B$18:$M$18</c:f>
              <c:numCache>
                <c:formatCode>#,##0</c:formatCode>
                <c:ptCount val="12"/>
                <c:pt idx="0">
                  <c:v>1469</c:v>
                </c:pt>
                <c:pt idx="1">
                  <c:v>1514</c:v>
                </c:pt>
                <c:pt idx="2">
                  <c:v>1973</c:v>
                </c:pt>
                <c:pt idx="3">
                  <c:v>2957</c:v>
                </c:pt>
                <c:pt idx="4">
                  <c:v>2709</c:v>
                </c:pt>
                <c:pt idx="5">
                  <c:v>1646</c:v>
                </c:pt>
                <c:pt idx="6">
                  <c:v>2204</c:v>
                </c:pt>
                <c:pt idx="7">
                  <c:v>2554</c:v>
                </c:pt>
                <c:pt idx="8">
                  <c:v>2464</c:v>
                </c:pt>
                <c:pt idx="9">
                  <c:v>2597</c:v>
                </c:pt>
                <c:pt idx="10">
                  <c:v>2371</c:v>
                </c:pt>
                <c:pt idx="11">
                  <c:v>1643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42904"/>
        <c:axId val="212343296"/>
      </c:lineChart>
      <c:catAx>
        <c:axId val="21234290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343296"/>
        <c:crosses val="autoZero"/>
        <c:auto val="1"/>
        <c:lblAlgn val="ctr"/>
        <c:lblOffset val="100"/>
        <c:noMultiLvlLbl val="0"/>
      </c:catAx>
      <c:valAx>
        <c:axId val="21234329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3429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Questions Accepted by UC</a:t>
            </a:r>
          </a:p>
        </c:rich>
      </c:tx>
      <c:overlay val="0"/>
      <c:spPr>
        <a:ln>
          <a:solidFill>
            <a:schemeClr val="tx1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322858903265557E-2"/>
                  <c:y val="3.46320346320346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9291435613062007E-3"/>
                  <c:y val="6.92640692640692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0"/>
                  <c:y val="1.0204081632653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 to date'!$B$76:$N$76</c:f>
              <c:strCache>
                <c:ptCount val="13"/>
                <c:pt idx="0">
                  <c:v>Jul-13</c:v>
                </c:pt>
                <c:pt idx="1">
                  <c:v>Aug-13</c:v>
                </c:pt>
                <c:pt idx="2">
                  <c:v>Sep-13</c:v>
                </c:pt>
                <c:pt idx="3">
                  <c:v>Oct-13</c:v>
                </c:pt>
                <c:pt idx="4">
                  <c:v>Nov-13</c:v>
                </c:pt>
                <c:pt idx="5">
                  <c:v>Dec-13</c:v>
                </c:pt>
                <c:pt idx="6">
                  <c:v>Jan-14</c:v>
                </c:pt>
                <c:pt idx="7">
                  <c:v>Feb-14</c:v>
                </c:pt>
                <c:pt idx="8">
                  <c:v>Mar-14</c:v>
                </c:pt>
                <c:pt idx="9">
                  <c:v>Apr-14</c:v>
                </c:pt>
                <c:pt idx="10">
                  <c:v>May-14</c:v>
                </c:pt>
                <c:pt idx="11">
                  <c:v>Jun-14</c:v>
                </c:pt>
                <c:pt idx="12">
                  <c:v>Year to Date</c:v>
                </c:pt>
              </c:strCache>
            </c:strRef>
          </c:cat>
          <c:val>
            <c:numRef>
              <c:f>'Year to date'!$B$79:$N$79</c:f>
              <c:numCache>
                <c:formatCode>0%</c:formatCode>
                <c:ptCount val="13"/>
                <c:pt idx="0">
                  <c:v>0.60721579305650097</c:v>
                </c:pt>
                <c:pt idx="1">
                  <c:v>0.63606340819022456</c:v>
                </c:pt>
                <c:pt idx="2">
                  <c:v>0.64622402432843384</c:v>
                </c:pt>
                <c:pt idx="3">
                  <c:v>0.59080148799458909</c:v>
                </c:pt>
                <c:pt idx="4">
                  <c:v>0.50276854928017722</c:v>
                </c:pt>
                <c:pt idx="5">
                  <c:v>0.52855407047387604</c:v>
                </c:pt>
                <c:pt idx="6">
                  <c:v>0.59210526315789469</c:v>
                </c:pt>
                <c:pt idx="7">
                  <c:v>0.53367267032106502</c:v>
                </c:pt>
                <c:pt idx="8">
                  <c:v>0.49025974025974028</c:v>
                </c:pt>
                <c:pt idx="9">
                  <c:v>0.56680785521755872</c:v>
                </c:pt>
                <c:pt idx="10">
                  <c:v>0.50822437789962038</c:v>
                </c:pt>
                <c:pt idx="11">
                  <c:v>0.55447352404138772</c:v>
                </c:pt>
                <c:pt idx="12">
                  <c:v>0.55833109842534767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44472"/>
        <c:axId val="238513936"/>
      </c:barChart>
      <c:catAx>
        <c:axId val="21234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513936"/>
        <c:crosses val="autoZero"/>
        <c:auto val="1"/>
        <c:lblAlgn val="ctr"/>
        <c:lblOffset val="100"/>
        <c:noMultiLvlLbl val="0"/>
      </c:catAx>
      <c:valAx>
        <c:axId val="2385139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0.0%" sourceLinked="0"/>
        <c:majorTickMark val="out"/>
        <c:minorTickMark val="none"/>
        <c:tickLblPos val="nextTo"/>
        <c:spPr>
          <a:ln>
            <a:solidFill>
              <a:schemeClr val="accent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2344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YTD Requests as % of Fall Enrollment</a:t>
            </a:r>
          </a:p>
        </c:rich>
      </c:tx>
      <c:overlay val="0"/>
      <c:spPr>
        <a:ln>
          <a:solidFill>
            <a:sysClr val="windowText" lastClr="000000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 to date'!$A$16:$A$26</c:f>
              <c:strCache>
                <c:ptCount val="11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 Francisco</c:v>
                </c:pt>
                <c:pt idx="8">
                  <c:v>Santa Barbara</c:v>
                </c:pt>
                <c:pt idx="9">
                  <c:v>Santa Cruz</c:v>
                </c:pt>
                <c:pt idx="10">
                  <c:v>Systemwide</c:v>
                </c:pt>
              </c:strCache>
            </c:strRef>
          </c:cat>
          <c:val>
            <c:numRef>
              <c:f>'Year to date'!$C$16:$C$26</c:f>
              <c:numCache>
                <c:formatCode>0.0%</c:formatCode>
                <c:ptCount val="11"/>
                <c:pt idx="0">
                  <c:v>9.85542772779186E-2</c:v>
                </c:pt>
                <c:pt idx="1">
                  <c:v>5.0300300300300298E-2</c:v>
                </c:pt>
                <c:pt idx="2">
                  <c:v>0.11662645472608572</c:v>
                </c:pt>
                <c:pt idx="3">
                  <c:v>9.6175709344234542E-2</c:v>
                </c:pt>
                <c:pt idx="4">
                  <c:v>0.15937499999999999</c:v>
                </c:pt>
                <c:pt idx="5">
                  <c:v>0.14434658414663176</c:v>
                </c:pt>
                <c:pt idx="6">
                  <c:v>0.10619773564128153</c:v>
                </c:pt>
                <c:pt idx="7">
                  <c:v>9.569377990430622E-2</c:v>
                </c:pt>
                <c:pt idx="8">
                  <c:v>8.0722397044739366E-2</c:v>
                </c:pt>
                <c:pt idx="9">
                  <c:v>0.23563548609515053</c:v>
                </c:pt>
                <c:pt idx="10">
                  <c:v>0.10935287364989987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515112"/>
        <c:axId val="238515504"/>
      </c:barChart>
      <c:catAx>
        <c:axId val="238515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515504"/>
        <c:crosses val="autoZero"/>
        <c:auto val="1"/>
        <c:lblAlgn val="ctr"/>
        <c:lblOffset val="100"/>
        <c:noMultiLvlLbl val="0"/>
      </c:catAx>
      <c:valAx>
        <c:axId val="238515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5151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 Questions, Year to Date</a:t>
            </a:r>
          </a:p>
        </c:rich>
      </c:tx>
      <c:overlay val="0"/>
      <c:spPr>
        <a:ln>
          <a:solidFill>
            <a:schemeClr val="tx1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9.56937799043062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9.56937799043062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'Historical Data'!$A$14:$A$18</c:f>
              <c:strCache>
                <c:ptCount val="5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</c:strCache>
            </c:strRef>
          </c:cat>
          <c:val>
            <c:numRef>
              <c:f>'Historical Data'!$O$14:$O$18</c:f>
              <c:numCache>
                <c:formatCode>#,##0</c:formatCode>
                <c:ptCount val="5"/>
                <c:pt idx="0">
                  <c:v>24237</c:v>
                </c:pt>
                <c:pt idx="1">
                  <c:v>24663</c:v>
                </c:pt>
                <c:pt idx="2">
                  <c:v>23377</c:v>
                </c:pt>
                <c:pt idx="3">
                  <c:v>24048</c:v>
                </c:pt>
                <c:pt idx="4">
                  <c:v>26101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514720"/>
        <c:axId val="238516288"/>
      </c:barChart>
      <c:catAx>
        <c:axId val="23851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516288"/>
        <c:crosses val="autoZero"/>
        <c:auto val="1"/>
        <c:lblAlgn val="ctr"/>
        <c:lblOffset val="100"/>
        <c:noMultiLvlLbl val="0"/>
      </c:catAx>
      <c:valAx>
        <c:axId val="238516288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514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Requests via NGM</a:t>
            </a:r>
          </a:p>
        </c:rich>
      </c:tx>
      <c:layout>
        <c:manualLayout>
          <c:xMode val="edge"/>
          <c:yMode val="edge"/>
          <c:x val="0.32701943447995274"/>
          <c:y val="1.9900497512437811E-2"/>
        </c:manualLayout>
      </c:layout>
      <c:overlay val="0"/>
      <c:spPr>
        <a:ln w="12700">
          <a:solidFill>
            <a:srgbClr val="000000"/>
          </a:solidFill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 to date'!$A$35:$A$46</c:f>
              <c:strCache>
                <c:ptCount val="12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 Francisco</c:v>
                </c:pt>
                <c:pt idx="8">
                  <c:v>Santa Barbara</c:v>
                </c:pt>
                <c:pt idx="9">
                  <c:v>Santa Cruz</c:v>
                </c:pt>
                <c:pt idx="10">
                  <c:v>CDL</c:v>
                </c:pt>
                <c:pt idx="11">
                  <c:v>Total</c:v>
                </c:pt>
              </c:strCache>
            </c:strRef>
          </c:cat>
          <c:val>
            <c:numRef>
              <c:f>'Year to date'!$N$35:$N$46</c:f>
              <c:numCache>
                <c:formatCode>0%</c:formatCode>
                <c:ptCount val="12"/>
                <c:pt idx="0">
                  <c:v>7.5204975968334753E-2</c:v>
                </c:pt>
                <c:pt idx="1">
                  <c:v>0.14328358208955225</c:v>
                </c:pt>
                <c:pt idx="2">
                  <c:v>0.22120378857317446</c:v>
                </c:pt>
                <c:pt idx="3">
                  <c:v>0.11549083605322621</c:v>
                </c:pt>
                <c:pt idx="4">
                  <c:v>0.20655737704918034</c:v>
                </c:pt>
                <c:pt idx="5">
                  <c:v>2.7750247770069375E-2</c:v>
                </c:pt>
                <c:pt idx="6">
                  <c:v>2.4603431531239884E-2</c:v>
                </c:pt>
                <c:pt idx="7">
                  <c:v>0.14925373134328357</c:v>
                </c:pt>
                <c:pt idx="8">
                  <c:v>0.10011248593925759</c:v>
                </c:pt>
                <c:pt idx="9">
                  <c:v>3.1699585466959279E-2</c:v>
                </c:pt>
                <c:pt idx="10">
                  <c:v>1</c:v>
                </c:pt>
                <c:pt idx="11">
                  <c:v>0.10217216411906678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517072"/>
        <c:axId val="238517464"/>
      </c:barChart>
      <c:catAx>
        <c:axId val="23851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517464"/>
        <c:crosses val="autoZero"/>
        <c:auto val="1"/>
        <c:lblAlgn val="ctr"/>
        <c:lblOffset val="100"/>
        <c:noMultiLvlLbl val="0"/>
      </c:catAx>
      <c:valAx>
        <c:axId val="23851746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5170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Percent of UC Questions Answered by UC Librarian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'Historical Data'!$A$3</c:f>
              <c:strCache>
                <c:ptCount val="1"/>
                <c:pt idx="0">
                  <c:v>2009-10</c:v>
                </c:pt>
              </c:strCache>
            </c:strRef>
          </c:tx>
          <c:spPr>
            <a:ln>
              <a:solidFill>
                <a:schemeClr val="accent5">
                  <a:lumMod val="75000"/>
                  <a:alpha val="2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  <a:alpha val="25000"/>
                </a:schemeClr>
              </a:solidFill>
              <a:ln>
                <a:solidFill>
                  <a:schemeClr val="accent5">
                    <a:lumMod val="75000"/>
                    <a:alpha val="25000"/>
                  </a:schemeClr>
                </a:solidFill>
              </a:ln>
            </c:spPr>
          </c:marker>
          <c:cat>
            <c:strRef>
              <c:f>'Historical Data'!$B$1:$M$1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Data'!$B$3:$M$3</c:f>
              <c:numCache>
                <c:formatCode>0%</c:formatCode>
                <c:ptCount val="12"/>
                <c:pt idx="0">
                  <c:v>0.55349412492269634</c:v>
                </c:pt>
                <c:pt idx="1">
                  <c:v>0.56299496040316777</c:v>
                </c:pt>
                <c:pt idx="2">
                  <c:v>0.6914778856526429</c:v>
                </c:pt>
                <c:pt idx="3">
                  <c:v>0.66301369863013693</c:v>
                </c:pt>
                <c:pt idx="4">
                  <c:v>0.57440585009140765</c:v>
                </c:pt>
                <c:pt idx="5">
                  <c:v>0.47469325153374231</c:v>
                </c:pt>
                <c:pt idx="6">
                  <c:v>0.61560693641618491</c:v>
                </c:pt>
                <c:pt idx="7">
                  <c:v>0.63714414821509258</c:v>
                </c:pt>
                <c:pt idx="8">
                  <c:v>0.60574658502119649</c:v>
                </c:pt>
                <c:pt idx="9">
                  <c:v>0.63324538258575203</c:v>
                </c:pt>
                <c:pt idx="10">
                  <c:v>0.59547325102880655</c:v>
                </c:pt>
                <c:pt idx="11">
                  <c:v>0.59726538222498449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'Historical Data'!$A$4</c:f>
              <c:strCache>
                <c:ptCount val="1"/>
                <c:pt idx="0">
                  <c:v>2010-11</c:v>
                </c:pt>
              </c:strCache>
            </c:strRef>
          </c:tx>
          <c:spPr>
            <a:ln>
              <a:solidFill>
                <a:schemeClr val="accent2">
                  <a:lumMod val="75000"/>
                  <a:alpha val="25000"/>
                </a:schemeClr>
              </a:solidFill>
            </a:ln>
          </c:spPr>
          <c:marker>
            <c:spPr>
              <a:solidFill>
                <a:schemeClr val="accent2">
                  <a:lumMod val="75000"/>
                  <a:alpha val="25000"/>
                </a:schemeClr>
              </a:solidFill>
              <a:ln>
                <a:solidFill>
                  <a:schemeClr val="accent2">
                    <a:lumMod val="75000"/>
                    <a:alpha val="25000"/>
                  </a:schemeClr>
                </a:solidFill>
              </a:ln>
            </c:spPr>
          </c:marker>
          <c:cat>
            <c:strRef>
              <c:f>'Historical Data'!$B$1:$M$1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Data'!$B$4:$M$4</c:f>
              <c:numCache>
                <c:formatCode>0%</c:formatCode>
                <c:ptCount val="12"/>
                <c:pt idx="0">
                  <c:v>0.51359084406294708</c:v>
                </c:pt>
                <c:pt idx="1">
                  <c:v>0.51094890510948909</c:v>
                </c:pt>
                <c:pt idx="2">
                  <c:v>0.60633727175080554</c:v>
                </c:pt>
                <c:pt idx="3">
                  <c:v>0.59029054799558667</c:v>
                </c:pt>
                <c:pt idx="4">
                  <c:v>0.54187767822360733</c:v>
                </c:pt>
                <c:pt idx="5">
                  <c:v>0.47961630695443647</c:v>
                </c:pt>
                <c:pt idx="6">
                  <c:v>0.59708529789969988</c:v>
                </c:pt>
                <c:pt idx="7">
                  <c:v>0.5610547667342799</c:v>
                </c:pt>
                <c:pt idx="8">
                  <c:v>0.58666666666666667</c:v>
                </c:pt>
                <c:pt idx="9">
                  <c:v>0.61169354838709677</c:v>
                </c:pt>
                <c:pt idx="10">
                  <c:v>0.58129913115432352</c:v>
                </c:pt>
                <c:pt idx="11">
                  <c:v>0.55680317040951122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'Historical Data'!$A$5</c:f>
              <c:strCache>
                <c:ptCount val="1"/>
                <c:pt idx="0">
                  <c:v>2011-12</c:v>
                </c:pt>
              </c:strCache>
            </c:strRef>
          </c:tx>
          <c:spPr>
            <a:ln>
              <a:solidFill>
                <a:srgbClr val="00B050">
                  <a:alpha val="25000"/>
                </a:srgbClr>
              </a:solidFill>
            </a:ln>
          </c:spPr>
          <c:marker>
            <c:spPr>
              <a:solidFill>
                <a:srgbClr val="00B050">
                  <a:alpha val="25000"/>
                </a:srgbClr>
              </a:solidFill>
              <a:ln>
                <a:solidFill>
                  <a:srgbClr val="00B050">
                    <a:alpha val="25000"/>
                  </a:srgbClr>
                </a:solidFill>
              </a:ln>
            </c:spPr>
          </c:marker>
          <c:cat>
            <c:strRef>
              <c:f>'Historical Data'!$B$1:$M$1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Data'!$B$5:$M$5</c:f>
              <c:numCache>
                <c:formatCode>0%</c:formatCode>
                <c:ptCount val="12"/>
                <c:pt idx="0">
                  <c:v>0.50412654745529573</c:v>
                </c:pt>
                <c:pt idx="1">
                  <c:v>0.58641160949868076</c:v>
                </c:pt>
                <c:pt idx="2">
                  <c:v>0.65730629225169013</c:v>
                </c:pt>
                <c:pt idx="3">
                  <c:v>0.58784035807534507</c:v>
                </c:pt>
                <c:pt idx="4">
                  <c:v>0.59447900466562986</c:v>
                </c:pt>
                <c:pt idx="5">
                  <c:v>0.47197400487408608</c:v>
                </c:pt>
                <c:pt idx="6">
                  <c:v>0.60281837160751561</c:v>
                </c:pt>
                <c:pt idx="7">
                  <c:v>0.59377901578458681</c:v>
                </c:pt>
                <c:pt idx="8">
                  <c:v>0.56021452949780592</c:v>
                </c:pt>
                <c:pt idx="9">
                  <c:v>0.64025213867627195</c:v>
                </c:pt>
                <c:pt idx="10">
                  <c:v>0.62727676588183034</c:v>
                </c:pt>
                <c:pt idx="11">
                  <c:v>0.62587190868738107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'Historical Data'!$A$6</c:f>
              <c:strCache>
                <c:ptCount val="1"/>
                <c:pt idx="0">
                  <c:v>2012-13</c:v>
                </c:pt>
              </c:strCache>
            </c:strRef>
          </c:tx>
          <c:spPr>
            <a:ln>
              <a:solidFill>
                <a:schemeClr val="accent2">
                  <a:lumMod val="75000"/>
                  <a:alpha val="2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2">
                  <a:lumMod val="75000"/>
                  <a:alpha val="25000"/>
                </a:schemeClr>
              </a:solidFill>
              <a:ln>
                <a:solidFill>
                  <a:schemeClr val="accent2">
                    <a:lumMod val="75000"/>
                    <a:alpha val="25000"/>
                  </a:schemeClr>
                </a:solidFill>
              </a:ln>
            </c:spPr>
          </c:marker>
          <c:cat>
            <c:strRef>
              <c:f>'Historical Data'!$B$1:$M$1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Data'!$B$6:$M$6</c:f>
              <c:numCache>
                <c:formatCode>0%</c:formatCode>
                <c:ptCount val="12"/>
                <c:pt idx="0">
                  <c:v>0.5547391623806025</c:v>
                </c:pt>
                <c:pt idx="1">
                  <c:v>0.54436619718309864</c:v>
                </c:pt>
                <c:pt idx="2">
                  <c:v>0.48747815958066393</c:v>
                </c:pt>
                <c:pt idx="3">
                  <c:v>0.45432441820076414</c:v>
                </c:pt>
                <c:pt idx="4">
                  <c:v>0.40833654959475107</c:v>
                </c:pt>
                <c:pt idx="5">
                  <c:v>0.38679867986798677</c:v>
                </c:pt>
                <c:pt idx="6">
                  <c:v>0.48519579751671443</c:v>
                </c:pt>
                <c:pt idx="7">
                  <c:v>0.42424242424242425</c:v>
                </c:pt>
                <c:pt idx="8">
                  <c:v>0.40682414698162728</c:v>
                </c:pt>
                <c:pt idx="9">
                  <c:v>0.44426229508196724</c:v>
                </c:pt>
                <c:pt idx="10">
                  <c:v>0.44485903814262023</c:v>
                </c:pt>
                <c:pt idx="11">
                  <c:v>0.4270096463022508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'Historical Data'!$A$7</c:f>
              <c:strCache>
                <c:ptCount val="1"/>
                <c:pt idx="0">
                  <c:v>2013-14</c:v>
                </c:pt>
              </c:strCache>
            </c:strRef>
          </c:tx>
          <c:marker>
            <c:symbol val="circle"/>
            <c:size val="7"/>
          </c:marker>
          <c:cat>
            <c:strRef>
              <c:f>'Historical Data'!$B$1:$M$1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'Historical Data'!$B$7:$M$7</c:f>
              <c:numCache>
                <c:formatCode>0%</c:formatCode>
                <c:ptCount val="12"/>
                <c:pt idx="0">
                  <c:v>0.44534412955465585</c:v>
                </c:pt>
                <c:pt idx="1">
                  <c:v>0.47323198942498346</c:v>
                </c:pt>
                <c:pt idx="2">
                  <c:v>0.44042232277526394</c:v>
                </c:pt>
                <c:pt idx="3">
                  <c:v>0.4230118443316413</c:v>
                </c:pt>
                <c:pt idx="4">
                  <c:v>0.35517114464482885</c:v>
                </c:pt>
                <c:pt idx="5">
                  <c:v>0.36976320582877958</c:v>
                </c:pt>
                <c:pt idx="6">
                  <c:v>0.46254512635379064</c:v>
                </c:pt>
                <c:pt idx="7">
                  <c:v>0.42072458122321776</c:v>
                </c:pt>
                <c:pt idx="8">
                  <c:v>0.36713995943204869</c:v>
                </c:pt>
                <c:pt idx="9">
                  <c:v>0.45636293733179545</c:v>
                </c:pt>
                <c:pt idx="10">
                  <c:v>0.42145270270270269</c:v>
                </c:pt>
                <c:pt idx="11">
                  <c:v>0.45537340619307831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662488"/>
        <c:axId val="238662880"/>
      </c:lineChart>
      <c:catAx>
        <c:axId val="238662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662880"/>
        <c:crosses val="autoZero"/>
        <c:auto val="1"/>
        <c:lblAlgn val="ctr"/>
        <c:lblOffset val="100"/>
        <c:noMultiLvlLbl val="0"/>
      </c:catAx>
      <c:valAx>
        <c:axId val="238662880"/>
        <c:scaling>
          <c:orientation val="minMax"/>
          <c:min val="0.35000000000000003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86624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28</xdr:row>
      <xdr:rowOff>85725</xdr:rowOff>
    </xdr:from>
    <xdr:to>
      <xdr:col>8</xdr:col>
      <xdr:colOff>533400</xdr:colOff>
      <xdr:row>50</xdr:row>
      <xdr:rowOff>47625</xdr:rowOff>
    </xdr:to>
    <xdr:graphicFrame macro="">
      <xdr:nvGraphicFramePr>
        <xdr:cNvPr id="31538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438150</xdr:colOff>
      <xdr:row>28</xdr:row>
      <xdr:rowOff>114300</xdr:rowOff>
    </xdr:from>
    <xdr:to>
      <xdr:col>17</xdr:col>
      <xdr:colOff>533400</xdr:colOff>
      <xdr:row>50</xdr:row>
      <xdr:rowOff>66675</xdr:rowOff>
    </xdr:to>
    <xdr:graphicFrame macro="">
      <xdr:nvGraphicFramePr>
        <xdr:cNvPr id="31538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381000</xdr:colOff>
      <xdr:row>104</xdr:row>
      <xdr:rowOff>142875</xdr:rowOff>
    </xdr:from>
    <xdr:to>
      <xdr:col>9</xdr:col>
      <xdr:colOff>133350</xdr:colOff>
      <xdr:row>129</xdr:row>
      <xdr:rowOff>9525</xdr:rowOff>
    </xdr:to>
    <xdr:graphicFrame macro="">
      <xdr:nvGraphicFramePr>
        <xdr:cNvPr id="31538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285750</xdr:colOff>
      <xdr:row>1</xdr:row>
      <xdr:rowOff>123825</xdr:rowOff>
    </xdr:from>
    <xdr:to>
      <xdr:col>9</xdr:col>
      <xdr:colOff>28575</xdr:colOff>
      <xdr:row>26</xdr:row>
      <xdr:rowOff>104775</xdr:rowOff>
    </xdr:to>
    <xdr:graphicFrame macro="">
      <xdr:nvGraphicFramePr>
        <xdr:cNvPr id="315381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80</xdr:row>
      <xdr:rowOff>76200</xdr:rowOff>
    </xdr:from>
    <xdr:to>
      <xdr:col>9</xdr:col>
      <xdr:colOff>95250</xdr:colOff>
      <xdr:row>103</xdr:row>
      <xdr:rowOff>19050</xdr:rowOff>
    </xdr:to>
    <xdr:graphicFrame macro="">
      <xdr:nvGraphicFramePr>
        <xdr:cNvPr id="31538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53</xdr:row>
      <xdr:rowOff>19050</xdr:rowOff>
    </xdr:from>
    <xdr:to>
      <xdr:col>18</xdr:col>
      <xdr:colOff>104775</xdr:colOff>
      <xdr:row>75</xdr:row>
      <xdr:rowOff>28575</xdr:rowOff>
    </xdr:to>
    <xdr:graphicFrame macro="">
      <xdr:nvGraphicFramePr>
        <xdr:cNvPr id="315381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314325</xdr:colOff>
      <xdr:row>1</xdr:row>
      <xdr:rowOff>123825</xdr:rowOff>
    </xdr:from>
    <xdr:to>
      <xdr:col>18</xdr:col>
      <xdr:colOff>38100</xdr:colOff>
      <xdr:row>26</xdr:row>
      <xdr:rowOff>57150</xdr:rowOff>
    </xdr:to>
    <xdr:graphicFrame macro="">
      <xdr:nvGraphicFramePr>
        <xdr:cNvPr id="315381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295275</xdr:colOff>
      <xdr:row>52</xdr:row>
      <xdr:rowOff>123825</xdr:rowOff>
    </xdr:from>
    <xdr:to>
      <xdr:col>8</xdr:col>
      <xdr:colOff>457200</xdr:colOff>
      <xdr:row>76</xdr:row>
      <xdr:rowOff>66675</xdr:rowOff>
    </xdr:to>
    <xdr:graphicFrame macro="">
      <xdr:nvGraphicFramePr>
        <xdr:cNvPr id="315381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495300</xdr:colOff>
      <xdr:row>80</xdr:row>
      <xdr:rowOff>47625</xdr:rowOff>
    </xdr:from>
    <xdr:to>
      <xdr:col>18</xdr:col>
      <xdr:colOff>95250</xdr:colOff>
      <xdr:row>102</xdr:row>
      <xdr:rowOff>104775</xdr:rowOff>
    </xdr:to>
    <xdr:graphicFrame macro="">
      <xdr:nvGraphicFramePr>
        <xdr:cNvPr id="315381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abSelected="1" zoomScaleNormal="100" workbookViewId="0"/>
  </sheetViews>
  <sheetFormatPr defaultRowHeight="12.75" x14ac:dyDescent="0.2"/>
  <cols>
    <col min="1" max="1" width="22.7109375" customWidth="1"/>
    <col min="2" max="3" width="9.28515625" bestFit="1" customWidth="1"/>
    <col min="4" max="4" width="10" customWidth="1"/>
    <col min="5" max="5" width="14.140625" customWidth="1"/>
    <col min="6" max="6" width="11.28515625" customWidth="1"/>
    <col min="7" max="7" width="9.85546875" bestFit="1" customWidth="1"/>
    <col min="8" max="8" width="11" customWidth="1"/>
    <col min="9" max="9" width="11.140625" customWidth="1"/>
    <col min="10" max="10" width="9.7109375" bestFit="1" customWidth="1"/>
    <col min="11" max="11" width="9.42578125" bestFit="1" customWidth="1"/>
    <col min="12" max="12" width="9.85546875" bestFit="1" customWidth="1"/>
    <col min="13" max="13" width="9.28515625" bestFit="1" customWidth="1"/>
    <col min="16" max="16" width="12.42578125" customWidth="1"/>
  </cols>
  <sheetData>
    <row r="1" spans="1:17" ht="25.5" x14ac:dyDescent="0.2">
      <c r="A1" s="12" t="s">
        <v>11</v>
      </c>
      <c r="B1" s="13">
        <v>41456</v>
      </c>
      <c r="C1" s="13">
        <v>41487</v>
      </c>
      <c r="D1" s="13">
        <v>41518</v>
      </c>
      <c r="E1" s="13">
        <v>41548</v>
      </c>
      <c r="F1" s="14">
        <v>41579</v>
      </c>
      <c r="G1" s="14">
        <v>41609</v>
      </c>
      <c r="H1" s="14">
        <v>41640</v>
      </c>
      <c r="I1" s="14">
        <v>41671</v>
      </c>
      <c r="J1" s="14">
        <v>41699</v>
      </c>
      <c r="K1" s="14">
        <v>41730</v>
      </c>
      <c r="L1" s="14">
        <v>41760</v>
      </c>
      <c r="M1" s="14">
        <v>41791</v>
      </c>
      <c r="N1" s="15" t="s">
        <v>8</v>
      </c>
      <c r="O1" s="15" t="s">
        <v>10</v>
      </c>
    </row>
    <row r="2" spans="1:17" x14ac:dyDescent="0.2">
      <c r="A2" s="16" t="s">
        <v>44</v>
      </c>
      <c r="B2" s="26">
        <v>182</v>
      </c>
      <c r="C2" s="26">
        <v>198</v>
      </c>
      <c r="D2" s="26">
        <v>349</v>
      </c>
      <c r="E2" s="26">
        <v>400</v>
      </c>
      <c r="F2" s="26">
        <v>362</v>
      </c>
      <c r="G2" s="26">
        <v>271</v>
      </c>
      <c r="H2" s="26">
        <v>268</v>
      </c>
      <c r="I2" s="26">
        <v>323</v>
      </c>
      <c r="J2" s="26">
        <v>366</v>
      </c>
      <c r="K2" s="26">
        <v>357</v>
      </c>
      <c r="L2" s="26">
        <v>269</v>
      </c>
      <c r="M2" s="26">
        <v>193</v>
      </c>
      <c r="N2" s="26">
        <f t="shared" ref="N2:N13" si="0">SUM(B2:M2)</f>
        <v>3538</v>
      </c>
      <c r="O2" s="30">
        <f t="shared" ref="O2:O13" si="1">N2/$N$13</f>
        <v>0.13555036205509369</v>
      </c>
    </row>
    <row r="3" spans="1:17" x14ac:dyDescent="0.2">
      <c r="A3" s="16" t="s">
        <v>0</v>
      </c>
      <c r="B3" s="26">
        <v>98</v>
      </c>
      <c r="C3" s="26">
        <v>120</v>
      </c>
      <c r="D3" s="26">
        <v>143</v>
      </c>
      <c r="E3" s="26">
        <v>170</v>
      </c>
      <c r="F3" s="26">
        <v>187</v>
      </c>
      <c r="G3" s="26">
        <v>109</v>
      </c>
      <c r="H3" s="26">
        <v>140</v>
      </c>
      <c r="I3" s="26">
        <v>133</v>
      </c>
      <c r="J3" s="26">
        <v>131</v>
      </c>
      <c r="K3" s="26">
        <v>160</v>
      </c>
      <c r="L3" s="26">
        <v>189</v>
      </c>
      <c r="M3" s="26">
        <v>95</v>
      </c>
      <c r="N3" s="26">
        <f t="shared" si="0"/>
        <v>1675</v>
      </c>
      <c r="O3" s="30">
        <f t="shared" si="1"/>
        <v>6.4173786444963798E-2</v>
      </c>
    </row>
    <row r="4" spans="1:17" x14ac:dyDescent="0.2">
      <c r="A4" s="16" t="s">
        <v>1</v>
      </c>
      <c r="B4" s="26">
        <v>248</v>
      </c>
      <c r="C4" s="26">
        <v>213</v>
      </c>
      <c r="D4" s="26">
        <v>216</v>
      </c>
      <c r="E4" s="26">
        <v>357</v>
      </c>
      <c r="F4" s="26">
        <v>353</v>
      </c>
      <c r="G4" s="26">
        <v>164</v>
      </c>
      <c r="H4" s="26">
        <v>310</v>
      </c>
      <c r="I4" s="26">
        <v>297</v>
      </c>
      <c r="J4" s="26">
        <v>252</v>
      </c>
      <c r="K4" s="26">
        <v>307</v>
      </c>
      <c r="L4" s="26">
        <v>343</v>
      </c>
      <c r="M4" s="26">
        <v>227</v>
      </c>
      <c r="N4" s="26">
        <f t="shared" si="0"/>
        <v>3287</v>
      </c>
      <c r="O4" s="30">
        <f t="shared" si="1"/>
        <v>0.12593387226543043</v>
      </c>
    </row>
    <row r="5" spans="1:17" x14ac:dyDescent="0.2">
      <c r="A5" s="16" t="s">
        <v>2</v>
      </c>
      <c r="B5" s="26">
        <v>242</v>
      </c>
      <c r="C5" s="26">
        <v>260</v>
      </c>
      <c r="D5" s="26">
        <v>297</v>
      </c>
      <c r="E5" s="26">
        <v>489</v>
      </c>
      <c r="F5" s="26">
        <v>399</v>
      </c>
      <c r="G5" s="26">
        <v>223</v>
      </c>
      <c r="H5" s="26">
        <v>348</v>
      </c>
      <c r="I5" s="26">
        <v>358</v>
      </c>
      <c r="J5" s="26">
        <v>353</v>
      </c>
      <c r="K5" s="26">
        <v>393</v>
      </c>
      <c r="L5" s="26">
        <v>346</v>
      </c>
      <c r="M5" s="26">
        <v>268</v>
      </c>
      <c r="N5" s="26">
        <f t="shared" si="0"/>
        <v>3976</v>
      </c>
      <c r="O5" s="30">
        <f t="shared" si="1"/>
        <v>0.15233132830159765</v>
      </c>
    </row>
    <row r="6" spans="1:17" x14ac:dyDescent="0.2">
      <c r="A6" s="16" t="s">
        <v>3</v>
      </c>
      <c r="B6" s="26">
        <v>34</v>
      </c>
      <c r="C6" s="26">
        <v>39</v>
      </c>
      <c r="D6" s="26">
        <v>104</v>
      </c>
      <c r="E6" s="26">
        <v>130</v>
      </c>
      <c r="F6" s="26">
        <v>118</v>
      </c>
      <c r="G6" s="26">
        <v>58</v>
      </c>
      <c r="H6" s="26">
        <v>35</v>
      </c>
      <c r="I6" s="26">
        <v>83</v>
      </c>
      <c r="J6" s="26">
        <v>116</v>
      </c>
      <c r="K6" s="26">
        <v>117</v>
      </c>
      <c r="L6" s="26">
        <v>47</v>
      </c>
      <c r="M6" s="26">
        <v>37</v>
      </c>
      <c r="N6" s="26">
        <f t="shared" si="0"/>
        <v>918</v>
      </c>
      <c r="O6" s="30">
        <f t="shared" si="1"/>
        <v>3.5171066242672695E-2</v>
      </c>
    </row>
    <row r="7" spans="1:17" x14ac:dyDescent="0.2">
      <c r="A7" s="16" t="s">
        <v>4</v>
      </c>
      <c r="B7" s="26">
        <v>130</v>
      </c>
      <c r="C7" s="26">
        <v>133</v>
      </c>
      <c r="D7" s="26">
        <v>153</v>
      </c>
      <c r="E7" s="26">
        <v>357</v>
      </c>
      <c r="F7" s="26">
        <v>306</v>
      </c>
      <c r="G7" s="26">
        <v>222</v>
      </c>
      <c r="H7" s="26">
        <v>293</v>
      </c>
      <c r="I7" s="26">
        <v>320</v>
      </c>
      <c r="J7" s="26">
        <v>305</v>
      </c>
      <c r="K7" s="26">
        <v>305</v>
      </c>
      <c r="L7" s="26">
        <v>303</v>
      </c>
      <c r="M7" s="26">
        <v>205</v>
      </c>
      <c r="N7" s="26">
        <f t="shared" si="0"/>
        <v>3032</v>
      </c>
      <c r="O7" s="30">
        <f t="shared" si="1"/>
        <v>0.11616413164246581</v>
      </c>
    </row>
    <row r="8" spans="1:17" x14ac:dyDescent="0.2">
      <c r="A8" s="16" t="s">
        <v>5</v>
      </c>
      <c r="B8" s="26">
        <v>211</v>
      </c>
      <c r="C8" s="26">
        <v>211</v>
      </c>
      <c r="D8" s="26">
        <v>243</v>
      </c>
      <c r="E8" s="26">
        <v>383</v>
      </c>
      <c r="F8" s="26">
        <v>319</v>
      </c>
      <c r="G8" s="26">
        <v>183</v>
      </c>
      <c r="H8" s="26">
        <v>262</v>
      </c>
      <c r="I8" s="26">
        <v>274</v>
      </c>
      <c r="J8" s="26">
        <v>264</v>
      </c>
      <c r="K8" s="26">
        <v>269</v>
      </c>
      <c r="L8" s="26">
        <v>289</v>
      </c>
      <c r="M8" s="26">
        <v>178</v>
      </c>
      <c r="N8" s="26">
        <f t="shared" si="0"/>
        <v>3086</v>
      </c>
      <c r="O8" s="30">
        <f t="shared" si="1"/>
        <v>0.11823301789203479</v>
      </c>
    </row>
    <row r="9" spans="1:17" x14ac:dyDescent="0.2">
      <c r="A9" s="16" t="s">
        <v>45</v>
      </c>
      <c r="B9" s="26">
        <v>43</v>
      </c>
      <c r="C9" s="26">
        <v>41</v>
      </c>
      <c r="D9" s="26">
        <v>40</v>
      </c>
      <c r="E9" s="26">
        <v>40</v>
      </c>
      <c r="F9" s="26">
        <v>52</v>
      </c>
      <c r="G9" s="26">
        <v>32</v>
      </c>
      <c r="H9" s="26">
        <v>43</v>
      </c>
      <c r="I9" s="26">
        <v>30</v>
      </c>
      <c r="J9" s="26">
        <v>33</v>
      </c>
      <c r="K9" s="26">
        <v>36</v>
      </c>
      <c r="L9" s="26">
        <v>24</v>
      </c>
      <c r="M9" s="26">
        <v>46</v>
      </c>
      <c r="N9" s="26">
        <f t="shared" si="0"/>
        <v>460</v>
      </c>
      <c r="O9" s="30">
        <f t="shared" si="1"/>
        <v>1.76238458296617E-2</v>
      </c>
    </row>
    <row r="10" spans="1:17" x14ac:dyDescent="0.2">
      <c r="A10" s="16" t="s">
        <v>6</v>
      </c>
      <c r="B10" s="26">
        <v>119</v>
      </c>
      <c r="C10" s="26">
        <v>116</v>
      </c>
      <c r="D10" s="26">
        <v>116</v>
      </c>
      <c r="E10" s="26">
        <v>201</v>
      </c>
      <c r="F10" s="26">
        <v>182</v>
      </c>
      <c r="G10" s="26">
        <v>113</v>
      </c>
      <c r="H10" s="26">
        <v>131</v>
      </c>
      <c r="I10" s="26">
        <v>189</v>
      </c>
      <c r="J10" s="26">
        <v>143</v>
      </c>
      <c r="K10" s="26">
        <v>158</v>
      </c>
      <c r="L10" s="26">
        <v>182</v>
      </c>
      <c r="M10" s="26">
        <v>120</v>
      </c>
      <c r="N10" s="26">
        <f t="shared" si="0"/>
        <v>1770</v>
      </c>
      <c r="O10" s="30">
        <f t="shared" si="1"/>
        <v>6.7813493735872185E-2</v>
      </c>
    </row>
    <row r="11" spans="1:17" x14ac:dyDescent="0.2">
      <c r="A11" s="16" t="s">
        <v>7</v>
      </c>
      <c r="B11" s="26">
        <v>158</v>
      </c>
      <c r="C11" s="26">
        <v>169</v>
      </c>
      <c r="D11" s="26">
        <v>281</v>
      </c>
      <c r="E11" s="26">
        <v>404</v>
      </c>
      <c r="F11" s="26">
        <v>410</v>
      </c>
      <c r="G11" s="26">
        <v>254</v>
      </c>
      <c r="H11" s="26">
        <v>353</v>
      </c>
      <c r="I11" s="26">
        <v>527</v>
      </c>
      <c r="J11" s="26">
        <v>469</v>
      </c>
      <c r="K11" s="26">
        <v>468</v>
      </c>
      <c r="L11" s="26">
        <v>352</v>
      </c>
      <c r="M11" s="26">
        <v>256</v>
      </c>
      <c r="N11" s="26">
        <f t="shared" si="0"/>
        <v>4101</v>
      </c>
      <c r="O11" s="30">
        <f t="shared" si="1"/>
        <v>0.15712041684226657</v>
      </c>
    </row>
    <row r="12" spans="1:17" x14ac:dyDescent="0.2">
      <c r="A12" s="16" t="s">
        <v>81</v>
      </c>
      <c r="B12" s="26">
        <v>4</v>
      </c>
      <c r="C12" s="26">
        <v>14</v>
      </c>
      <c r="D12" s="26">
        <v>31</v>
      </c>
      <c r="E12" s="26">
        <v>26</v>
      </c>
      <c r="F12" s="26">
        <v>21</v>
      </c>
      <c r="G12" s="26">
        <v>17</v>
      </c>
      <c r="H12" s="26">
        <v>21</v>
      </c>
      <c r="I12" s="26">
        <v>20</v>
      </c>
      <c r="J12" s="26">
        <v>32</v>
      </c>
      <c r="K12" s="26">
        <v>27</v>
      </c>
      <c r="L12" s="26">
        <v>27</v>
      </c>
      <c r="M12" s="26">
        <v>18</v>
      </c>
      <c r="N12" s="26">
        <f t="shared" si="0"/>
        <v>258</v>
      </c>
      <c r="O12" s="30">
        <f t="shared" si="1"/>
        <v>9.8846787479406912E-3</v>
      </c>
    </row>
    <row r="13" spans="1:17" x14ac:dyDescent="0.2">
      <c r="A13" s="16" t="s">
        <v>8</v>
      </c>
      <c r="B13" s="26">
        <v>1469</v>
      </c>
      <c r="C13" s="26">
        <v>1514</v>
      </c>
      <c r="D13" s="26">
        <v>1973</v>
      </c>
      <c r="E13" s="26">
        <v>2957</v>
      </c>
      <c r="F13" s="26">
        <v>2709</v>
      </c>
      <c r="G13" s="26">
        <v>1646</v>
      </c>
      <c r="H13" s="26">
        <v>2204</v>
      </c>
      <c r="I13" s="26">
        <v>2554</v>
      </c>
      <c r="J13" s="26">
        <v>2464</v>
      </c>
      <c r="K13" s="26">
        <v>2597</v>
      </c>
      <c r="L13" s="26">
        <v>2371</v>
      </c>
      <c r="M13" s="26">
        <v>1643</v>
      </c>
      <c r="N13" s="26">
        <f t="shared" si="0"/>
        <v>26101</v>
      </c>
      <c r="O13" s="30">
        <f t="shared" si="1"/>
        <v>1</v>
      </c>
    </row>
    <row r="14" spans="1:17" x14ac:dyDescent="0.2">
      <c r="A14" s="22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2"/>
      <c r="P14" s="31"/>
    </row>
    <row r="15" spans="1:17" ht="51" x14ac:dyDescent="0.2">
      <c r="A15" s="15" t="s">
        <v>74</v>
      </c>
      <c r="B15" s="15" t="s">
        <v>76</v>
      </c>
      <c r="C15" s="15" t="s">
        <v>12</v>
      </c>
      <c r="D15" s="15" t="s">
        <v>73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2"/>
      <c r="Q15" s="31"/>
    </row>
    <row r="16" spans="1:17" x14ac:dyDescent="0.2">
      <c r="A16" s="16" t="s">
        <v>44</v>
      </c>
      <c r="B16" s="29">
        <v>35899</v>
      </c>
      <c r="C16" s="31">
        <f t="shared" ref="C16:C25" si="2">N2/B16</f>
        <v>9.85542772779186E-2</v>
      </c>
      <c r="D16" s="33">
        <f t="shared" ref="D16:D25" si="3">C16-$C$26</f>
        <v>-1.0798596371981273E-2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2"/>
      <c r="Q16" s="31"/>
    </row>
    <row r="17" spans="1:17" x14ac:dyDescent="0.2">
      <c r="A17" s="16" t="s">
        <v>0</v>
      </c>
      <c r="B17" s="29">
        <v>33300</v>
      </c>
      <c r="C17" s="31">
        <f t="shared" si="2"/>
        <v>5.0300300300300298E-2</v>
      </c>
      <c r="D17" s="33">
        <f t="shared" si="3"/>
        <v>-5.9052573349599576E-2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2"/>
      <c r="Q17" s="31"/>
    </row>
    <row r="18" spans="1:17" x14ac:dyDescent="0.2">
      <c r="A18" s="16" t="s">
        <v>1</v>
      </c>
      <c r="B18" s="29">
        <v>28184</v>
      </c>
      <c r="C18" s="31">
        <f t="shared" si="2"/>
        <v>0.11662645472608572</v>
      </c>
      <c r="D18" s="33">
        <f t="shared" si="3"/>
        <v>7.2735810761858505E-3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2"/>
      <c r="Q18" s="31"/>
    </row>
    <row r="19" spans="1:17" x14ac:dyDescent="0.2">
      <c r="A19" s="16" t="s">
        <v>2</v>
      </c>
      <c r="B19" s="29">
        <v>41341</v>
      </c>
      <c r="C19" s="31">
        <f t="shared" si="2"/>
        <v>9.6175709344234542E-2</v>
      </c>
      <c r="D19" s="33">
        <f t="shared" si="3"/>
        <v>-1.3177164305665331E-2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2"/>
      <c r="Q19" s="31"/>
    </row>
    <row r="20" spans="1:17" x14ac:dyDescent="0.2">
      <c r="A20" s="16" t="s">
        <v>3</v>
      </c>
      <c r="B20" s="29">
        <v>5760</v>
      </c>
      <c r="C20" s="31">
        <f t="shared" si="2"/>
        <v>0.15937499999999999</v>
      </c>
      <c r="D20" s="33">
        <f t="shared" si="3"/>
        <v>5.0022126350100116E-2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2"/>
      <c r="Q20" s="31"/>
    </row>
    <row r="21" spans="1:17" x14ac:dyDescent="0.2">
      <c r="A21" s="16" t="s">
        <v>4</v>
      </c>
      <c r="B21" s="29">
        <v>21005</v>
      </c>
      <c r="C21" s="31">
        <f t="shared" si="2"/>
        <v>0.14434658414663176</v>
      </c>
      <c r="D21" s="33">
        <f t="shared" si="3"/>
        <v>3.4993710496731889E-2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2"/>
      <c r="Q21" s="31"/>
    </row>
    <row r="22" spans="1:17" x14ac:dyDescent="0.2">
      <c r="A22" s="16" t="s">
        <v>5</v>
      </c>
      <c r="B22" s="29">
        <v>29059</v>
      </c>
      <c r="C22" s="31">
        <f t="shared" si="2"/>
        <v>0.10619773564128153</v>
      </c>
      <c r="D22" s="33">
        <f t="shared" si="3"/>
        <v>-3.1551380086183439E-3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2"/>
      <c r="Q22" s="31"/>
    </row>
    <row r="23" spans="1:17" x14ac:dyDescent="0.2">
      <c r="A23" s="16" t="s">
        <v>45</v>
      </c>
      <c r="B23" s="29">
        <v>4807</v>
      </c>
      <c r="C23" s="31">
        <f t="shared" si="2"/>
        <v>9.569377990430622E-2</v>
      </c>
      <c r="D23" s="33">
        <f t="shared" si="3"/>
        <v>-1.3659093745593653E-2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32"/>
      <c r="Q23" s="31"/>
    </row>
    <row r="24" spans="1:17" x14ac:dyDescent="0.2">
      <c r="A24" s="16" t="s">
        <v>6</v>
      </c>
      <c r="B24" s="29">
        <v>21927</v>
      </c>
      <c r="C24" s="31">
        <f t="shared" si="2"/>
        <v>8.0722397044739366E-2</v>
      </c>
      <c r="D24" s="33">
        <f t="shared" si="3"/>
        <v>-2.8630476605160507E-2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32"/>
      <c r="Q24" s="31"/>
    </row>
    <row r="25" spans="1:17" x14ac:dyDescent="0.2">
      <c r="A25" s="16" t="s">
        <v>7</v>
      </c>
      <c r="B25" s="29">
        <v>17404</v>
      </c>
      <c r="C25" s="31">
        <f t="shared" si="2"/>
        <v>0.23563548609515053</v>
      </c>
      <c r="D25" s="33">
        <f t="shared" si="3"/>
        <v>0.12628261244525066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2"/>
      <c r="Q25" s="31"/>
    </row>
    <row r="26" spans="1:17" x14ac:dyDescent="0.2">
      <c r="A26" s="16" t="s">
        <v>83</v>
      </c>
      <c r="B26" s="29">
        <v>238686</v>
      </c>
      <c r="C26" s="31">
        <f>N13/B26</f>
        <v>0.10935287364989987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2"/>
      <c r="Q26" s="31"/>
    </row>
    <row r="27" spans="1:17" x14ac:dyDescent="0.2">
      <c r="A27" s="22" t="s">
        <v>75</v>
      </c>
      <c r="B27" s="31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2"/>
      <c r="P27" s="31"/>
    </row>
    <row r="28" spans="1:17" x14ac:dyDescent="0.2">
      <c r="A28" s="22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32"/>
      <c r="P28" s="31"/>
    </row>
    <row r="29" spans="1:17" ht="25.5" x14ac:dyDescent="0.2">
      <c r="A29" s="6" t="s">
        <v>9</v>
      </c>
      <c r="B29" s="7" t="s">
        <v>23</v>
      </c>
      <c r="C29" s="7" t="s">
        <v>24</v>
      </c>
      <c r="D29" s="7" t="s">
        <v>25</v>
      </c>
      <c r="E29" s="7" t="s">
        <v>26</v>
      </c>
      <c r="F29" s="7" t="s">
        <v>27</v>
      </c>
      <c r="G29" s="7" t="s">
        <v>28</v>
      </c>
      <c r="H29" s="7" t="s">
        <v>71</v>
      </c>
      <c r="I29" s="7" t="s">
        <v>29</v>
      </c>
      <c r="J29" s="8"/>
      <c r="K29" s="8"/>
      <c r="L29" s="8"/>
      <c r="M29" s="10"/>
      <c r="N29" s="10"/>
      <c r="O29" s="10"/>
    </row>
    <row r="30" spans="1:17" x14ac:dyDescent="0.2">
      <c r="A30" s="8" t="s">
        <v>13</v>
      </c>
      <c r="B30" s="27">
        <v>2521</v>
      </c>
      <c r="C30" s="27">
        <v>4664</v>
      </c>
      <c r="D30" s="27">
        <v>4601</v>
      </c>
      <c r="E30" s="27">
        <v>4439</v>
      </c>
      <c r="F30" s="27">
        <v>4059</v>
      </c>
      <c r="G30" s="27">
        <v>3416</v>
      </c>
      <c r="H30" s="27">
        <v>2401</v>
      </c>
      <c r="I30" s="27">
        <v>26101</v>
      </c>
      <c r="J30" s="8"/>
      <c r="K30" s="8"/>
      <c r="L30" s="8"/>
      <c r="M30" s="10"/>
      <c r="N30" s="10"/>
      <c r="O30" s="10"/>
    </row>
    <row r="31" spans="1:17" x14ac:dyDescent="0.2">
      <c r="A31" s="8" t="s">
        <v>43</v>
      </c>
      <c r="B31" s="3">
        <v>52</v>
      </c>
      <c r="C31" s="3">
        <v>53</v>
      </c>
      <c r="D31" s="3">
        <v>52</v>
      </c>
      <c r="E31" s="3">
        <v>52</v>
      </c>
      <c r="F31" s="3">
        <v>52</v>
      </c>
      <c r="G31" s="3">
        <v>52</v>
      </c>
      <c r="H31" s="3">
        <v>52</v>
      </c>
      <c r="I31" s="3">
        <v>315</v>
      </c>
      <c r="J31" s="8"/>
      <c r="K31" s="8"/>
      <c r="L31" s="8"/>
      <c r="M31" s="10"/>
      <c r="N31" s="10"/>
      <c r="O31" s="10"/>
    </row>
    <row r="32" spans="1:17" x14ac:dyDescent="0.2">
      <c r="A32" s="8" t="s">
        <v>14</v>
      </c>
      <c r="B32" s="37">
        <v>48.480769230769234</v>
      </c>
      <c r="C32" s="37">
        <v>88</v>
      </c>
      <c r="D32" s="37">
        <v>88.480769230769226</v>
      </c>
      <c r="E32" s="37">
        <v>85.365384615384613</v>
      </c>
      <c r="F32" s="37">
        <v>78.057692307692307</v>
      </c>
      <c r="G32" s="37">
        <v>65.692307692307693</v>
      </c>
      <c r="H32" s="37">
        <v>46.17307692307692</v>
      </c>
      <c r="I32" s="37">
        <v>82.860317460317461</v>
      </c>
      <c r="J32" s="8"/>
      <c r="K32" s="8"/>
      <c r="L32" s="8"/>
      <c r="M32" s="10"/>
      <c r="N32" s="10"/>
      <c r="O32" s="10"/>
    </row>
    <row r="33" spans="1:15" x14ac:dyDescent="0.2">
      <c r="A33" s="8"/>
      <c r="B33" s="3"/>
      <c r="C33" s="3"/>
      <c r="D33" s="3"/>
      <c r="E33" s="3"/>
      <c r="F33" s="3"/>
      <c r="G33" s="3"/>
      <c r="H33" s="3"/>
      <c r="I33" s="3"/>
      <c r="J33" s="8"/>
      <c r="K33" s="8"/>
      <c r="L33" s="8"/>
      <c r="M33" s="10"/>
      <c r="N33" s="10"/>
      <c r="O33" s="10"/>
    </row>
    <row r="34" spans="1:15" ht="25.5" x14ac:dyDescent="0.2">
      <c r="A34" s="12" t="s">
        <v>78</v>
      </c>
      <c r="B34" s="13">
        <v>41456</v>
      </c>
      <c r="C34" s="13">
        <v>41487</v>
      </c>
      <c r="D34" s="13">
        <v>41518</v>
      </c>
      <c r="E34" s="13">
        <v>41548</v>
      </c>
      <c r="F34" s="14">
        <v>41579</v>
      </c>
      <c r="G34" s="14">
        <v>41609</v>
      </c>
      <c r="H34" s="14">
        <v>41640</v>
      </c>
      <c r="I34" s="14">
        <v>41671</v>
      </c>
      <c r="J34" s="14">
        <v>41699</v>
      </c>
      <c r="K34" s="14">
        <v>41730</v>
      </c>
      <c r="L34" s="14">
        <v>41760</v>
      </c>
      <c r="M34" s="14">
        <v>41791</v>
      </c>
      <c r="N34" s="15" t="s">
        <v>79</v>
      </c>
    </row>
    <row r="35" spans="1:15" x14ac:dyDescent="0.2">
      <c r="A35" s="1" t="s">
        <v>44</v>
      </c>
      <c r="B35" s="34">
        <f>'NGM Data'!B30</f>
        <v>0.12021857923497267</v>
      </c>
      <c r="C35" s="34">
        <f>'NGM Data'!C30</f>
        <v>0.10152284263959391</v>
      </c>
      <c r="D35" s="34">
        <f>'NGM Data'!D30</f>
        <v>9.1690544412607447E-2</v>
      </c>
      <c r="E35" s="34">
        <f>'NGM Data'!E30</f>
        <v>7.7499999999999999E-2</v>
      </c>
      <c r="F35" s="34">
        <f>'NGM Data'!F30</f>
        <v>5.8011049723756904E-2</v>
      </c>
      <c r="G35" s="34">
        <f>'NGM Data'!G30</f>
        <v>6.273062730627306E-2</v>
      </c>
      <c r="H35" s="34">
        <f>'NGM Data'!H30</f>
        <v>6.7164179104477612E-2</v>
      </c>
      <c r="I35" s="34">
        <f>'NGM Data'!I30</f>
        <v>7.1428571428571425E-2</v>
      </c>
      <c r="J35" s="34">
        <f>'NGM Data'!J30</f>
        <v>5.737704918032787E-2</v>
      </c>
      <c r="K35" s="34">
        <f>'NGM Data'!K30</f>
        <v>5.2924791086350974E-2</v>
      </c>
      <c r="L35" s="34">
        <f>'NGM Data'!L30</f>
        <v>0.10112359550561797</v>
      </c>
      <c r="M35" s="34">
        <f>'NGM Data'!M30</f>
        <v>7.7720207253886009E-2</v>
      </c>
      <c r="N35" s="34">
        <f>'NGM Data'!N30</f>
        <v>7.5204975968334753E-2</v>
      </c>
    </row>
    <row r="36" spans="1:15" x14ac:dyDescent="0.2">
      <c r="A36" s="1" t="s">
        <v>0</v>
      </c>
      <c r="B36" s="34">
        <f>'NGM Data'!B31</f>
        <v>0.17525773195876287</v>
      </c>
      <c r="C36" s="34">
        <f>'NGM Data'!C31</f>
        <v>0.15126050420168066</v>
      </c>
      <c r="D36" s="34">
        <f>'NGM Data'!D31</f>
        <v>0.14788732394366197</v>
      </c>
      <c r="E36" s="34">
        <f>'NGM Data'!E31</f>
        <v>0.18023255813953487</v>
      </c>
      <c r="F36" s="34">
        <f>'NGM Data'!F31</f>
        <v>0.1164021164021164</v>
      </c>
      <c r="G36" s="34">
        <f>'NGM Data'!G31</f>
        <v>0.15740740740740741</v>
      </c>
      <c r="H36" s="34">
        <f>'NGM Data'!H31</f>
        <v>0.19148936170212766</v>
      </c>
      <c r="I36" s="34">
        <f>'NGM Data'!I31</f>
        <v>0.10606060606060606</v>
      </c>
      <c r="J36" s="34">
        <f>'NGM Data'!J31</f>
        <v>0.17557251908396945</v>
      </c>
      <c r="K36" s="34">
        <f>'NGM Data'!K31</f>
        <v>8.0745341614906832E-2</v>
      </c>
      <c r="L36" s="34">
        <f>'NGM Data'!L31</f>
        <v>0.13829787234042554</v>
      </c>
      <c r="M36" s="34">
        <f>'NGM Data'!M31</f>
        <v>0.11578947368421053</v>
      </c>
      <c r="N36" s="34">
        <f>'NGM Data'!N31</f>
        <v>0.14328358208955225</v>
      </c>
    </row>
    <row r="37" spans="1:15" x14ac:dyDescent="0.2">
      <c r="A37" s="1" t="s">
        <v>1</v>
      </c>
      <c r="B37" s="34">
        <f>'NGM Data'!B32</f>
        <v>0.12552301255230125</v>
      </c>
      <c r="C37" s="34">
        <f>'NGM Data'!C32</f>
        <v>0.25821596244131456</v>
      </c>
      <c r="D37" s="34">
        <f>'NGM Data'!D32</f>
        <v>0.27397260273972601</v>
      </c>
      <c r="E37" s="34">
        <f>'NGM Data'!E32</f>
        <v>0.21910112359550563</v>
      </c>
      <c r="F37" s="34">
        <f>'NGM Data'!F32</f>
        <v>0.16138328530259366</v>
      </c>
      <c r="G37" s="34">
        <f>'NGM Data'!G32</f>
        <v>0.25</v>
      </c>
      <c r="H37" s="34">
        <f>'NGM Data'!H32</f>
        <v>0.25641025641025639</v>
      </c>
      <c r="I37" s="34">
        <f>'NGM Data'!I32</f>
        <v>0.1939799331103679</v>
      </c>
      <c r="J37" s="34">
        <f>'NGM Data'!J32</f>
        <v>0.22310756972111553</v>
      </c>
      <c r="K37" s="34">
        <f>'NGM Data'!K32</f>
        <v>0.27124183006535946</v>
      </c>
      <c r="L37" s="34">
        <f>'NGM Data'!L32</f>
        <v>0.19883040935672514</v>
      </c>
      <c r="M37" s="34">
        <f>'NGM Data'!M32</f>
        <v>0.26222222222222225</v>
      </c>
      <c r="N37" s="34">
        <f>'NGM Data'!N32</f>
        <v>0.22120378857317446</v>
      </c>
    </row>
    <row r="38" spans="1:15" x14ac:dyDescent="0.2">
      <c r="A38" s="1" t="s">
        <v>2</v>
      </c>
      <c r="B38" s="34">
        <f>'NGM Data'!B33</f>
        <v>5.7851239669421489E-2</v>
      </c>
      <c r="C38" s="34">
        <f>'NGM Data'!C33</f>
        <v>9.6153846153846159E-2</v>
      </c>
      <c r="D38" s="34">
        <f>'NGM Data'!D33</f>
        <v>8.6956521739130432E-2</v>
      </c>
      <c r="E38" s="34">
        <f>'NGM Data'!E33</f>
        <v>6.9246435845213852E-2</v>
      </c>
      <c r="F38" s="34">
        <f>'NGM Data'!F33</f>
        <v>6.5162907268170422E-2</v>
      </c>
      <c r="G38" s="34">
        <f>'NGM Data'!G33</f>
        <v>0.12946428571428573</v>
      </c>
      <c r="H38" s="34">
        <f>'NGM Data'!H33</f>
        <v>7.7142857142857138E-2</v>
      </c>
      <c r="I38" s="34">
        <f>'NGM Data'!I33</f>
        <v>0.15921787709497207</v>
      </c>
      <c r="J38" s="34">
        <f>'NGM Data'!J33</f>
        <v>0.1643059490084986</v>
      </c>
      <c r="K38" s="34">
        <f>'NGM Data'!K33</f>
        <v>0.16284987277353691</v>
      </c>
      <c r="L38" s="34">
        <f>'NGM Data'!L33</f>
        <v>0.16714697406340057</v>
      </c>
      <c r="M38" s="34">
        <f>'NGM Data'!M33</f>
        <v>0.15730337078651685</v>
      </c>
      <c r="N38" s="34">
        <f>'NGM Data'!N33</f>
        <v>0.11549083605322621</v>
      </c>
    </row>
    <row r="39" spans="1:15" x14ac:dyDescent="0.2">
      <c r="A39" s="1" t="s">
        <v>3</v>
      </c>
      <c r="B39" s="34">
        <f>'NGM Data'!B34</f>
        <v>0.12121212121212122</v>
      </c>
      <c r="C39" s="34">
        <f>'NGM Data'!C34</f>
        <v>0.20512820512820512</v>
      </c>
      <c r="D39" s="34">
        <f>'NGM Data'!D34</f>
        <v>0.27884615384615385</v>
      </c>
      <c r="E39" s="34">
        <f>'NGM Data'!E34</f>
        <v>0.25384615384615383</v>
      </c>
      <c r="F39" s="34">
        <f>'NGM Data'!F34</f>
        <v>0.14285714285714285</v>
      </c>
      <c r="G39" s="34">
        <f>'NGM Data'!G34</f>
        <v>0.21052631578947367</v>
      </c>
      <c r="H39" s="34">
        <f>'NGM Data'!H34</f>
        <v>0.22857142857142856</v>
      </c>
      <c r="I39" s="34">
        <f>'NGM Data'!I34</f>
        <v>0.19277108433734941</v>
      </c>
      <c r="J39" s="34">
        <f>'NGM Data'!J34</f>
        <v>0.18260869565217391</v>
      </c>
      <c r="K39" s="34">
        <f>'NGM Data'!K34</f>
        <v>0.18333333333333332</v>
      </c>
      <c r="L39" s="34">
        <f>'NGM Data'!L34</f>
        <v>0.18181818181818182</v>
      </c>
      <c r="M39" s="34">
        <f>'NGM Data'!M34</f>
        <v>0.30555555555555558</v>
      </c>
      <c r="N39" s="34">
        <f>'NGM Data'!N34</f>
        <v>0.20655737704918034</v>
      </c>
    </row>
    <row r="40" spans="1:15" x14ac:dyDescent="0.2">
      <c r="A40" s="1" t="s">
        <v>4</v>
      </c>
      <c r="B40" s="34">
        <f>'NGM Data'!B35</f>
        <v>1.5384615384615385E-2</v>
      </c>
      <c r="C40" s="34">
        <f>'NGM Data'!C35</f>
        <v>2.2388059701492536E-2</v>
      </c>
      <c r="D40" s="34">
        <f>'NGM Data'!D35</f>
        <v>5.7324840764331211E-2</v>
      </c>
      <c r="E40" s="34">
        <f>'NGM Data'!E35</f>
        <v>3.1339031339031341E-2</v>
      </c>
      <c r="F40" s="34">
        <f>'NGM Data'!F35</f>
        <v>2.6143790849673203E-2</v>
      </c>
      <c r="G40" s="34">
        <f>'NGM Data'!G35</f>
        <v>2.2624434389140271E-2</v>
      </c>
      <c r="H40" s="34">
        <f>'NGM Data'!H35</f>
        <v>2.3809523809523808E-2</v>
      </c>
      <c r="I40" s="34">
        <f>'NGM Data'!I35</f>
        <v>1.2539184952978056E-2</v>
      </c>
      <c r="J40" s="34">
        <f>'NGM Data'!J35</f>
        <v>2.9508196721311476E-2</v>
      </c>
      <c r="K40" s="34">
        <f>'NGM Data'!K35</f>
        <v>2.9411764705882353E-2</v>
      </c>
      <c r="L40" s="34">
        <f>'NGM Data'!L35</f>
        <v>2.2950819672131147E-2</v>
      </c>
      <c r="M40" s="34">
        <f>'NGM Data'!M35</f>
        <v>5.0251256281407038E-2</v>
      </c>
      <c r="N40" s="34">
        <f>'NGM Data'!N35</f>
        <v>2.7750247770069375E-2</v>
      </c>
    </row>
    <row r="41" spans="1:15" x14ac:dyDescent="0.2">
      <c r="A41" s="1" t="s">
        <v>5</v>
      </c>
      <c r="B41" s="34">
        <f>'NGM Data'!B36</f>
        <v>1.9047619047619049E-2</v>
      </c>
      <c r="C41" s="34">
        <f>'NGM Data'!C36</f>
        <v>2.8301886792452831E-2</v>
      </c>
      <c r="D41" s="34">
        <f>'NGM Data'!D36</f>
        <v>8.1632653061224497E-3</v>
      </c>
      <c r="E41" s="34">
        <f>'NGM Data'!E36</f>
        <v>2.8795811518324606E-2</v>
      </c>
      <c r="F41" s="34">
        <f>'NGM Data'!F36</f>
        <v>1.2539184952978056E-2</v>
      </c>
      <c r="G41" s="34">
        <f>'NGM Data'!G36</f>
        <v>1.092896174863388E-2</v>
      </c>
      <c r="H41" s="34">
        <f>'NGM Data'!H36</f>
        <v>3.4220532319391636E-2</v>
      </c>
      <c r="I41" s="34">
        <f>'NGM Data'!I36</f>
        <v>1.8115942028985508E-2</v>
      </c>
      <c r="J41" s="34">
        <f>'NGM Data'!J36</f>
        <v>4.8872180451127817E-2</v>
      </c>
      <c r="K41" s="34">
        <f>'NGM Data'!K36</f>
        <v>2.6315789473684209E-2</v>
      </c>
      <c r="L41" s="34">
        <f>'NGM Data'!L36</f>
        <v>3.1034482758620689E-2</v>
      </c>
      <c r="M41" s="34">
        <f>'NGM Data'!M36</f>
        <v>2.2598870056497175E-2</v>
      </c>
      <c r="N41" s="34">
        <f>'NGM Data'!N36</f>
        <v>2.4603431531239884E-2</v>
      </c>
    </row>
    <row r="42" spans="1:15" x14ac:dyDescent="0.2">
      <c r="A42" s="1" t="s">
        <v>45</v>
      </c>
      <c r="B42" s="34">
        <f>'NGM Data'!B37</f>
        <v>0.16279069767441862</v>
      </c>
      <c r="C42" s="34">
        <f>'NGM Data'!C37</f>
        <v>0.12195121951219512</v>
      </c>
      <c r="D42" s="34">
        <f>'NGM Data'!D37</f>
        <v>0.1951219512195122</v>
      </c>
      <c r="E42" s="34">
        <f>'NGM Data'!E37</f>
        <v>0.15</v>
      </c>
      <c r="F42" s="34">
        <f>'NGM Data'!F37</f>
        <v>0.14814814814814814</v>
      </c>
      <c r="G42" s="34">
        <f>'NGM Data'!G37</f>
        <v>0.24242424242424243</v>
      </c>
      <c r="H42" s="34">
        <f>'NGM Data'!H37</f>
        <v>0.13953488372093023</v>
      </c>
      <c r="I42" s="34">
        <f>'NGM Data'!I37</f>
        <v>6.4516129032258063E-2</v>
      </c>
      <c r="J42" s="34">
        <f>'NGM Data'!J37</f>
        <v>9.0909090909090912E-2</v>
      </c>
      <c r="K42" s="34">
        <f>'NGM Data'!K37</f>
        <v>0.13513513513513514</v>
      </c>
      <c r="L42" s="34">
        <f>'NGM Data'!L37</f>
        <v>0.2</v>
      </c>
      <c r="M42" s="34">
        <f>'NGM Data'!M37</f>
        <v>0.14583333333333334</v>
      </c>
      <c r="N42" s="34">
        <f>'NGM Data'!N37</f>
        <v>0.14925373134328357</v>
      </c>
    </row>
    <row r="43" spans="1:15" x14ac:dyDescent="0.2">
      <c r="A43" s="1" t="s">
        <v>6</v>
      </c>
      <c r="B43" s="34">
        <f>'NGM Data'!B38</f>
        <v>0.10084033613445378</v>
      </c>
      <c r="C43" s="34">
        <f>'NGM Data'!C38</f>
        <v>0.13043478260869565</v>
      </c>
      <c r="D43" s="34">
        <f>'NGM Data'!D38</f>
        <v>7.6271186440677971E-2</v>
      </c>
      <c r="E43" s="34">
        <f>'NGM Data'!E38</f>
        <v>5.9701492537313432E-2</v>
      </c>
      <c r="F43" s="34">
        <f>'NGM Data'!F38</f>
        <v>6.4864864864864868E-2</v>
      </c>
      <c r="G43" s="34">
        <f>'NGM Data'!G38</f>
        <v>6.1946902654867256E-2</v>
      </c>
      <c r="H43" s="34">
        <f>'NGM Data'!H38</f>
        <v>0.14393939393939395</v>
      </c>
      <c r="I43" s="34">
        <f>'NGM Data'!I38</f>
        <v>0.10471204188481675</v>
      </c>
      <c r="J43" s="34">
        <f>'NGM Data'!J38</f>
        <v>0.1388888888888889</v>
      </c>
      <c r="K43" s="34">
        <f>'NGM Data'!K38</f>
        <v>0.1761006289308176</v>
      </c>
      <c r="L43" s="34">
        <f>'NGM Data'!L38</f>
        <v>6.5573770491803282E-2</v>
      </c>
      <c r="M43" s="34">
        <f>'NGM Data'!M38</f>
        <v>0.10169491525423729</v>
      </c>
      <c r="N43" s="34">
        <f>'NGM Data'!N38</f>
        <v>0.10011248593925759</v>
      </c>
    </row>
    <row r="44" spans="1:15" x14ac:dyDescent="0.2">
      <c r="A44" s="1" t="s">
        <v>7</v>
      </c>
      <c r="B44" s="34">
        <f>'NGM Data'!B39</f>
        <v>2.5157232704402517E-2</v>
      </c>
      <c r="C44" s="34">
        <f>'NGM Data'!C39</f>
        <v>4.1666666666666664E-2</v>
      </c>
      <c r="D44" s="34">
        <f>'NGM Data'!D39</f>
        <v>3.9145907473309607E-2</v>
      </c>
      <c r="E44" s="34">
        <f>'NGM Data'!E39</f>
        <v>2.9702970297029702E-2</v>
      </c>
      <c r="F44" s="34">
        <f>'NGM Data'!F39</f>
        <v>3.1553398058252427E-2</v>
      </c>
      <c r="G44" s="34">
        <f>'NGM Data'!G39</f>
        <v>2.3715415019762844E-2</v>
      </c>
      <c r="H44" s="34">
        <f>'NGM Data'!H39</f>
        <v>4.2492917847025496E-2</v>
      </c>
      <c r="I44" s="34">
        <f>'NGM Data'!I39</f>
        <v>3.2015065913370999E-2</v>
      </c>
      <c r="J44" s="34">
        <f>'NGM Data'!J39</f>
        <v>3.0042918454935622E-2</v>
      </c>
      <c r="K44" s="34">
        <f>'NGM Data'!K39</f>
        <v>2.1413276231263382E-2</v>
      </c>
      <c r="L44" s="34">
        <f>'NGM Data'!L39</f>
        <v>3.7142857142857144E-2</v>
      </c>
      <c r="M44" s="34">
        <f>'NGM Data'!M39</f>
        <v>3.1128404669260701E-2</v>
      </c>
      <c r="N44" s="34">
        <f>'NGM Data'!N39</f>
        <v>3.1699585466959279E-2</v>
      </c>
    </row>
    <row r="45" spans="1:15" x14ac:dyDescent="0.2">
      <c r="A45" s="1" t="s">
        <v>81</v>
      </c>
      <c r="B45" s="34">
        <f>'NGM Data'!B40</f>
        <v>1</v>
      </c>
      <c r="C45" s="34">
        <f>'NGM Data'!C40</f>
        <v>1</v>
      </c>
      <c r="D45" s="34">
        <f>'NGM Data'!D40</f>
        <v>1</v>
      </c>
      <c r="E45" s="34">
        <f>'NGM Data'!E40</f>
        <v>1</v>
      </c>
      <c r="F45" s="34">
        <f>'NGM Data'!F40</f>
        <v>1</v>
      </c>
      <c r="G45" s="34">
        <f>'NGM Data'!G40</f>
        <v>1</v>
      </c>
      <c r="H45" s="34">
        <f>'NGM Data'!H40</f>
        <v>1</v>
      </c>
      <c r="I45" s="34">
        <f>'NGM Data'!I40</f>
        <v>1</v>
      </c>
      <c r="J45" s="34">
        <f>'NGM Data'!J40</f>
        <v>1</v>
      </c>
      <c r="K45" s="34">
        <f>'NGM Data'!K40</f>
        <v>1</v>
      </c>
      <c r="L45" s="34">
        <f>'NGM Data'!L40</f>
        <v>1</v>
      </c>
      <c r="M45" s="34">
        <f>'NGM Data'!M40</f>
        <v>1</v>
      </c>
      <c r="N45" s="34">
        <f>'NGM Data'!N40</f>
        <v>1</v>
      </c>
    </row>
    <row r="46" spans="1:15" x14ac:dyDescent="0.2">
      <c r="A46" s="1" t="s">
        <v>8</v>
      </c>
      <c r="B46" s="34">
        <f>'NGM Data'!B41</f>
        <v>8.2248115147361203E-2</v>
      </c>
      <c r="C46" s="34">
        <f>'NGM Data'!C41</f>
        <v>0.1164021164021164</v>
      </c>
      <c r="D46" s="34">
        <f>'NGM Data'!D41</f>
        <v>0.11983887210473314</v>
      </c>
      <c r="E46" s="34">
        <f>'NGM Data'!E41</f>
        <v>9.6173383000338633E-2</v>
      </c>
      <c r="F46" s="34">
        <f>'NGM Data'!F41</f>
        <v>7.5617853190704534E-2</v>
      </c>
      <c r="G46" s="34">
        <f>'NGM Data'!G41</f>
        <v>9.793187347931874E-2</v>
      </c>
      <c r="H46" s="34">
        <f>'NGM Data'!H41</f>
        <v>0.10714285714285714</v>
      </c>
      <c r="I46" s="34">
        <f>'NGM Data'!I41</f>
        <v>9.2115534738485563E-2</v>
      </c>
      <c r="J46" s="34">
        <f>'NGM Data'!J41</f>
        <v>0.10926076360682373</v>
      </c>
      <c r="K46" s="34">
        <f>'NGM Data'!K41</f>
        <v>0.10995770857362552</v>
      </c>
      <c r="L46" s="34">
        <f>'NGM Data'!L41</f>
        <v>0.109375</v>
      </c>
      <c r="M46" s="34">
        <f>'NGM Data'!M41</f>
        <v>0.12002449479485609</v>
      </c>
      <c r="N46" s="34">
        <f>'NGM Data'!N41</f>
        <v>0.10217216411906678</v>
      </c>
    </row>
    <row r="47" spans="1:15" x14ac:dyDescent="0.2">
      <c r="A47" s="1" t="s">
        <v>93</v>
      </c>
      <c r="B47" s="3"/>
      <c r="C47" s="3"/>
      <c r="D47" s="3"/>
      <c r="E47" s="3"/>
      <c r="F47" s="3"/>
      <c r="G47" s="3"/>
      <c r="H47" s="3"/>
      <c r="I47" s="3"/>
      <c r="J47" s="8"/>
      <c r="K47" s="8"/>
      <c r="L47" s="8"/>
      <c r="M47" s="10"/>
      <c r="N47" s="10"/>
      <c r="O47" s="10"/>
    </row>
    <row r="48" spans="1:15" x14ac:dyDescent="0.2">
      <c r="A48" s="8"/>
      <c r="B48" s="3"/>
      <c r="C48" s="3"/>
      <c r="D48" s="3"/>
      <c r="E48" s="3"/>
      <c r="F48" s="3"/>
      <c r="G48" s="3"/>
      <c r="H48" s="3"/>
      <c r="I48" s="3"/>
      <c r="J48" s="8"/>
      <c r="K48" s="8"/>
      <c r="L48" s="8"/>
      <c r="M48" s="10"/>
      <c r="N48" s="10"/>
      <c r="O48" s="10"/>
    </row>
    <row r="49" spans="1:24" ht="36.75" customHeight="1" x14ac:dyDescent="0.2">
      <c r="A49" s="6" t="s">
        <v>42</v>
      </c>
      <c r="B49" s="13">
        <v>41456</v>
      </c>
      <c r="C49" s="13">
        <v>41487</v>
      </c>
      <c r="D49" s="13">
        <v>41518</v>
      </c>
      <c r="E49" s="13">
        <v>41548</v>
      </c>
      <c r="F49" s="14">
        <v>41579</v>
      </c>
      <c r="G49" s="14">
        <v>41609</v>
      </c>
      <c r="H49" s="14">
        <v>41640</v>
      </c>
      <c r="I49" s="14">
        <v>41671</v>
      </c>
      <c r="J49" s="14">
        <v>41699</v>
      </c>
      <c r="K49" s="14">
        <v>41730</v>
      </c>
      <c r="L49" s="14">
        <v>41760</v>
      </c>
      <c r="M49" s="14">
        <v>41791</v>
      </c>
      <c r="N49" s="6" t="s">
        <v>8</v>
      </c>
      <c r="O49" s="19" t="s">
        <v>47</v>
      </c>
      <c r="P49" s="2"/>
      <c r="Q49" s="2"/>
    </row>
    <row r="50" spans="1:24" x14ac:dyDescent="0.2">
      <c r="A50" s="8" t="s">
        <v>44</v>
      </c>
      <c r="B50" s="28">
        <v>181</v>
      </c>
      <c r="C50" s="28">
        <v>195</v>
      </c>
      <c r="D50" s="28">
        <v>347</v>
      </c>
      <c r="E50" s="28">
        <v>399</v>
      </c>
      <c r="F50" s="28">
        <v>360</v>
      </c>
      <c r="G50" s="28">
        <v>268</v>
      </c>
      <c r="H50" s="28">
        <v>268</v>
      </c>
      <c r="I50" s="28">
        <v>322</v>
      </c>
      <c r="J50" s="28">
        <v>363</v>
      </c>
      <c r="K50" s="28">
        <v>348</v>
      </c>
      <c r="L50" s="28">
        <v>267</v>
      </c>
      <c r="M50" s="28">
        <v>192</v>
      </c>
      <c r="N50" s="28">
        <f t="shared" ref="N50:N61" si="4">SUM(B50:M50)</f>
        <v>3510</v>
      </c>
      <c r="O50" s="11">
        <f t="shared" ref="O50:O61" si="5">N50/N2</f>
        <v>0.99208592425098929</v>
      </c>
      <c r="P50" s="3"/>
      <c r="Q50" s="3"/>
      <c r="R50" s="3"/>
      <c r="S50" s="3"/>
      <c r="T50" s="4"/>
      <c r="U50" s="3"/>
      <c r="V50" s="3"/>
      <c r="W50" s="2"/>
      <c r="X50" s="2"/>
    </row>
    <row r="51" spans="1:24" x14ac:dyDescent="0.2">
      <c r="A51" s="8" t="s">
        <v>0</v>
      </c>
      <c r="B51" s="28">
        <v>49</v>
      </c>
      <c r="C51" s="28">
        <v>50</v>
      </c>
      <c r="D51" s="28">
        <v>67</v>
      </c>
      <c r="E51" s="28">
        <v>63</v>
      </c>
      <c r="F51" s="28">
        <v>57</v>
      </c>
      <c r="G51" s="28">
        <v>41</v>
      </c>
      <c r="H51" s="28">
        <v>60</v>
      </c>
      <c r="I51" s="28">
        <v>55</v>
      </c>
      <c r="J51" s="28">
        <v>60</v>
      </c>
      <c r="K51" s="28">
        <v>65</v>
      </c>
      <c r="L51" s="28">
        <v>72</v>
      </c>
      <c r="M51" s="28">
        <v>42</v>
      </c>
      <c r="N51" s="28">
        <f t="shared" si="4"/>
        <v>681</v>
      </c>
      <c r="O51" s="11">
        <f t="shared" si="5"/>
        <v>0.40656716417910449</v>
      </c>
      <c r="P51" s="3"/>
      <c r="Q51" s="3"/>
      <c r="R51" s="3"/>
      <c r="S51" s="3"/>
      <c r="T51" s="4"/>
      <c r="U51" s="3"/>
      <c r="V51" s="3"/>
      <c r="W51" s="2"/>
      <c r="X51" s="2"/>
    </row>
    <row r="52" spans="1:24" x14ac:dyDescent="0.2">
      <c r="A52" s="8" t="s">
        <v>1</v>
      </c>
      <c r="B52" s="28">
        <v>66</v>
      </c>
      <c r="C52" s="28">
        <v>73</v>
      </c>
      <c r="D52" s="28">
        <v>83</v>
      </c>
      <c r="E52" s="28">
        <v>133</v>
      </c>
      <c r="F52" s="28">
        <v>98</v>
      </c>
      <c r="G52" s="28">
        <v>53</v>
      </c>
      <c r="H52" s="28">
        <v>108</v>
      </c>
      <c r="I52" s="28">
        <v>85</v>
      </c>
      <c r="J52" s="28">
        <v>78</v>
      </c>
      <c r="K52" s="28">
        <v>118</v>
      </c>
      <c r="L52" s="28">
        <v>105</v>
      </c>
      <c r="M52" s="28">
        <v>81</v>
      </c>
      <c r="N52" s="28">
        <f t="shared" si="4"/>
        <v>1081</v>
      </c>
      <c r="O52" s="11">
        <f t="shared" si="5"/>
        <v>0.32887131122604196</v>
      </c>
      <c r="P52" s="3"/>
      <c r="Q52" s="3"/>
      <c r="R52" s="3"/>
      <c r="S52" s="3"/>
      <c r="T52" s="4"/>
      <c r="U52" s="3"/>
      <c r="V52" s="3"/>
      <c r="W52" s="2"/>
      <c r="X52" s="2"/>
    </row>
    <row r="53" spans="1:24" x14ac:dyDescent="0.2">
      <c r="A53" s="8" t="s">
        <v>2</v>
      </c>
      <c r="B53" s="28">
        <v>237</v>
      </c>
      <c r="C53" s="28">
        <v>257</v>
      </c>
      <c r="D53" s="28">
        <v>294</v>
      </c>
      <c r="E53" s="28">
        <v>487</v>
      </c>
      <c r="F53" s="28">
        <v>391</v>
      </c>
      <c r="G53" s="28">
        <v>222</v>
      </c>
      <c r="H53" s="28">
        <v>348</v>
      </c>
      <c r="I53" s="28">
        <v>352</v>
      </c>
      <c r="J53" s="28">
        <v>349</v>
      </c>
      <c r="K53" s="28">
        <v>390</v>
      </c>
      <c r="L53" s="28">
        <v>343</v>
      </c>
      <c r="M53" s="28">
        <v>266</v>
      </c>
      <c r="N53" s="28">
        <f t="shared" si="4"/>
        <v>3936</v>
      </c>
      <c r="O53" s="11">
        <f t="shared" si="5"/>
        <v>0.98993963782696182</v>
      </c>
      <c r="P53" s="3"/>
      <c r="Q53" s="3"/>
      <c r="R53" s="3"/>
      <c r="S53" s="3"/>
      <c r="T53" s="4"/>
      <c r="U53" s="3"/>
      <c r="V53" s="3"/>
      <c r="W53" s="2"/>
      <c r="X53" s="2"/>
    </row>
    <row r="54" spans="1:24" x14ac:dyDescent="0.2">
      <c r="A54" s="8" t="s">
        <v>3</v>
      </c>
      <c r="B54" s="28">
        <v>25</v>
      </c>
      <c r="C54" s="28">
        <v>35</v>
      </c>
      <c r="D54" s="28">
        <v>92</v>
      </c>
      <c r="E54" s="28">
        <v>113</v>
      </c>
      <c r="F54" s="28">
        <v>94</v>
      </c>
      <c r="G54" s="28">
        <v>48</v>
      </c>
      <c r="H54" s="28">
        <v>30</v>
      </c>
      <c r="I54" s="28">
        <v>77</v>
      </c>
      <c r="J54" s="28">
        <v>97</v>
      </c>
      <c r="K54" s="28">
        <v>91</v>
      </c>
      <c r="L54" s="28">
        <v>42</v>
      </c>
      <c r="M54" s="28">
        <v>32</v>
      </c>
      <c r="N54" s="28">
        <f t="shared" si="4"/>
        <v>776</v>
      </c>
      <c r="O54" s="11">
        <f t="shared" si="5"/>
        <v>0.84531590413943358</v>
      </c>
      <c r="P54" s="3"/>
      <c r="Q54" s="3"/>
      <c r="R54" s="3"/>
      <c r="S54" s="3"/>
      <c r="T54" s="4"/>
      <c r="U54" s="3"/>
      <c r="V54" s="3"/>
      <c r="W54" s="2"/>
      <c r="X54" s="2"/>
    </row>
    <row r="55" spans="1:24" x14ac:dyDescent="0.2">
      <c r="A55" s="8" t="s">
        <v>4</v>
      </c>
      <c r="B55" s="28">
        <v>123</v>
      </c>
      <c r="C55" s="28">
        <v>129</v>
      </c>
      <c r="D55" s="28">
        <v>151</v>
      </c>
      <c r="E55" s="28">
        <v>349</v>
      </c>
      <c r="F55" s="28">
        <v>296</v>
      </c>
      <c r="G55" s="28">
        <v>217</v>
      </c>
      <c r="H55" s="28">
        <v>285</v>
      </c>
      <c r="I55" s="28">
        <v>313</v>
      </c>
      <c r="J55" s="28">
        <v>296</v>
      </c>
      <c r="K55" s="28">
        <v>298</v>
      </c>
      <c r="L55" s="28">
        <v>299</v>
      </c>
      <c r="M55" s="28">
        <v>200</v>
      </c>
      <c r="N55" s="28">
        <f t="shared" si="4"/>
        <v>2956</v>
      </c>
      <c r="O55" s="11">
        <f t="shared" si="5"/>
        <v>0.97493403693931402</v>
      </c>
      <c r="P55" s="3"/>
      <c r="Q55" s="3"/>
      <c r="R55" s="3"/>
      <c r="S55" s="3"/>
      <c r="T55" s="4"/>
      <c r="U55" s="3"/>
      <c r="V55" s="3"/>
      <c r="W55" s="2"/>
      <c r="X55" s="2"/>
    </row>
    <row r="56" spans="1:24" x14ac:dyDescent="0.2">
      <c r="A56" s="8" t="s">
        <v>5</v>
      </c>
      <c r="B56" s="28">
        <v>47</v>
      </c>
      <c r="C56" s="28">
        <v>65</v>
      </c>
      <c r="D56" s="28">
        <v>49</v>
      </c>
      <c r="E56" s="28">
        <v>105</v>
      </c>
      <c r="F56" s="28">
        <v>85</v>
      </c>
      <c r="G56" s="28">
        <v>38</v>
      </c>
      <c r="H56" s="28">
        <v>81</v>
      </c>
      <c r="I56" s="28">
        <v>74</v>
      </c>
      <c r="J56" s="28">
        <v>86</v>
      </c>
      <c r="K56" s="28">
        <v>83</v>
      </c>
      <c r="L56" s="28">
        <v>99</v>
      </c>
      <c r="M56" s="28">
        <v>52</v>
      </c>
      <c r="N56" s="28">
        <f t="shared" si="4"/>
        <v>864</v>
      </c>
      <c r="O56" s="11">
        <f t="shared" si="5"/>
        <v>0.27997407647440054</v>
      </c>
      <c r="P56" s="3"/>
      <c r="Q56" s="3"/>
      <c r="R56" s="3"/>
      <c r="S56" s="3"/>
      <c r="T56" s="4"/>
      <c r="U56" s="3"/>
      <c r="V56" s="3"/>
      <c r="W56" s="2"/>
      <c r="X56" s="2"/>
    </row>
    <row r="57" spans="1:24" x14ac:dyDescent="0.2">
      <c r="A57" s="8" t="s">
        <v>45</v>
      </c>
      <c r="B57" s="28">
        <v>7</v>
      </c>
      <c r="C57" s="28">
        <v>6</v>
      </c>
      <c r="D57" s="28">
        <v>8</v>
      </c>
      <c r="E57" s="28">
        <v>6</v>
      </c>
      <c r="F57" s="28">
        <v>6</v>
      </c>
      <c r="G57" s="28">
        <v>7</v>
      </c>
      <c r="H57" s="28">
        <v>7</v>
      </c>
      <c r="I57" s="28">
        <v>5</v>
      </c>
      <c r="J57" s="28">
        <v>4</v>
      </c>
      <c r="K57" s="28">
        <v>6</v>
      </c>
      <c r="L57" s="28">
        <v>5</v>
      </c>
      <c r="M57" s="28">
        <v>8</v>
      </c>
      <c r="N57" s="28">
        <f t="shared" si="4"/>
        <v>75</v>
      </c>
      <c r="O57" s="11">
        <f t="shared" si="5"/>
        <v>0.16304347826086957</v>
      </c>
      <c r="P57" s="3"/>
      <c r="Q57" s="3"/>
      <c r="R57" s="3"/>
      <c r="S57" s="3"/>
      <c r="T57" s="4"/>
      <c r="U57" s="3"/>
      <c r="V57" s="3"/>
      <c r="W57" s="2"/>
      <c r="X57" s="2"/>
    </row>
    <row r="58" spans="1:24" x14ac:dyDescent="0.2">
      <c r="A58" s="8" t="s">
        <v>6</v>
      </c>
      <c r="B58" s="28">
        <v>58</v>
      </c>
      <c r="C58" s="28">
        <v>54</v>
      </c>
      <c r="D58" s="28">
        <v>55</v>
      </c>
      <c r="E58" s="28">
        <v>98</v>
      </c>
      <c r="F58" s="28">
        <v>98</v>
      </c>
      <c r="G58" s="28">
        <v>61</v>
      </c>
      <c r="H58" s="28">
        <v>77</v>
      </c>
      <c r="I58" s="28">
        <v>100</v>
      </c>
      <c r="J58" s="28">
        <v>75</v>
      </c>
      <c r="K58" s="28">
        <v>91</v>
      </c>
      <c r="L58" s="28">
        <v>109</v>
      </c>
      <c r="M58" s="28">
        <v>64</v>
      </c>
      <c r="N58" s="28">
        <f t="shared" si="4"/>
        <v>940</v>
      </c>
      <c r="O58" s="11">
        <f t="shared" si="5"/>
        <v>0.53107344632768361</v>
      </c>
      <c r="P58" s="3"/>
      <c r="Q58" s="3"/>
      <c r="R58" s="3"/>
      <c r="S58" s="3"/>
      <c r="T58" s="4"/>
      <c r="U58" s="3"/>
      <c r="V58" s="3"/>
      <c r="W58" s="2"/>
      <c r="X58" s="2"/>
    </row>
    <row r="59" spans="1:24" x14ac:dyDescent="0.2">
      <c r="A59" s="16" t="s">
        <v>7</v>
      </c>
      <c r="B59" s="28">
        <v>157</v>
      </c>
      <c r="C59" s="28">
        <v>165</v>
      </c>
      <c r="D59" s="28">
        <v>281</v>
      </c>
      <c r="E59" s="28">
        <v>400</v>
      </c>
      <c r="F59" s="28">
        <v>406</v>
      </c>
      <c r="G59" s="28">
        <v>247</v>
      </c>
      <c r="H59" s="28">
        <v>352</v>
      </c>
      <c r="I59" s="28">
        <v>520</v>
      </c>
      <c r="J59" s="28">
        <v>462</v>
      </c>
      <c r="K59" s="28">
        <v>461</v>
      </c>
      <c r="L59" s="28">
        <v>346</v>
      </c>
      <c r="M59" s="28">
        <v>256</v>
      </c>
      <c r="N59" s="28">
        <f t="shared" si="4"/>
        <v>4053</v>
      </c>
      <c r="O59" s="11">
        <f t="shared" si="5"/>
        <v>0.98829553767373812</v>
      </c>
      <c r="P59" s="3"/>
      <c r="Q59" s="3"/>
      <c r="R59" s="3"/>
      <c r="S59" s="3"/>
      <c r="T59" s="4"/>
      <c r="U59" s="3"/>
      <c r="V59" s="3"/>
      <c r="W59" s="2"/>
      <c r="X59" s="2"/>
    </row>
    <row r="60" spans="1:24" x14ac:dyDescent="0.2">
      <c r="A60" s="22" t="s">
        <v>81</v>
      </c>
      <c r="B60" s="28">
        <v>4</v>
      </c>
      <c r="C60" s="28">
        <v>14</v>
      </c>
      <c r="D60" s="28">
        <v>31</v>
      </c>
      <c r="E60" s="28">
        <v>25</v>
      </c>
      <c r="F60" s="28">
        <v>19</v>
      </c>
      <c r="G60" s="28">
        <v>17</v>
      </c>
      <c r="H60" s="28">
        <v>21</v>
      </c>
      <c r="I60" s="28">
        <v>20</v>
      </c>
      <c r="J60" s="28">
        <v>31</v>
      </c>
      <c r="K60" s="28">
        <v>27</v>
      </c>
      <c r="L60" s="28">
        <v>27</v>
      </c>
      <c r="M60" s="28">
        <v>18</v>
      </c>
      <c r="N60" s="28">
        <f t="shared" si="4"/>
        <v>254</v>
      </c>
      <c r="O60" s="11">
        <f t="shared" si="5"/>
        <v>0.98449612403100772</v>
      </c>
      <c r="P60" s="3"/>
      <c r="Q60" s="3"/>
      <c r="R60" s="3"/>
      <c r="S60" s="3"/>
      <c r="T60" s="4"/>
      <c r="U60" s="3"/>
      <c r="V60" s="3"/>
      <c r="W60" s="2"/>
      <c r="X60" s="2"/>
    </row>
    <row r="61" spans="1:24" x14ac:dyDescent="0.2">
      <c r="A61" s="8" t="s">
        <v>8</v>
      </c>
      <c r="B61" s="28">
        <v>954</v>
      </c>
      <c r="C61" s="28">
        <v>1043</v>
      </c>
      <c r="D61" s="28">
        <v>1458</v>
      </c>
      <c r="E61" s="28">
        <v>2178</v>
      </c>
      <c r="F61" s="28">
        <v>1910</v>
      </c>
      <c r="G61" s="28">
        <v>1219</v>
      </c>
      <c r="H61" s="28">
        <v>1637</v>
      </c>
      <c r="I61" s="28">
        <v>1923</v>
      </c>
      <c r="J61" s="28">
        <v>1901</v>
      </c>
      <c r="K61" s="28">
        <v>1978</v>
      </c>
      <c r="L61" s="28">
        <v>1714</v>
      </c>
      <c r="M61" s="28">
        <v>1211</v>
      </c>
      <c r="N61" s="28">
        <f t="shared" si="4"/>
        <v>19126</v>
      </c>
      <c r="O61" s="11">
        <f t="shared" si="5"/>
        <v>0.73276885943067316</v>
      </c>
      <c r="P61" s="3"/>
      <c r="Q61" s="3"/>
      <c r="R61" s="3"/>
      <c r="S61" s="3"/>
      <c r="T61" s="4"/>
      <c r="U61" s="3"/>
      <c r="V61" s="3"/>
      <c r="W61" s="2"/>
      <c r="X61" s="2"/>
    </row>
    <row r="62" spans="1:24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3"/>
      <c r="P62" s="3"/>
      <c r="Q62" s="3"/>
      <c r="R62" s="3"/>
      <c r="S62" s="3"/>
      <c r="T62" s="4"/>
      <c r="U62" s="3"/>
      <c r="V62" s="3"/>
      <c r="W62" s="2"/>
      <c r="X62" s="2"/>
    </row>
    <row r="63" spans="1:24" ht="27" customHeight="1" x14ac:dyDescent="0.2">
      <c r="A63" s="6" t="s">
        <v>15</v>
      </c>
      <c r="B63" s="13">
        <v>41456</v>
      </c>
      <c r="C63" s="13">
        <v>41487</v>
      </c>
      <c r="D63" s="13">
        <v>41518</v>
      </c>
      <c r="E63" s="13">
        <v>41548</v>
      </c>
      <c r="F63" s="14">
        <v>41579</v>
      </c>
      <c r="G63" s="14">
        <v>41609</v>
      </c>
      <c r="H63" s="14">
        <v>41640</v>
      </c>
      <c r="I63" s="14">
        <v>41671</v>
      </c>
      <c r="J63" s="14">
        <v>41699</v>
      </c>
      <c r="K63" s="14">
        <v>41730</v>
      </c>
      <c r="L63" s="14">
        <v>41760</v>
      </c>
      <c r="M63" s="14">
        <v>41791</v>
      </c>
      <c r="N63" s="15" t="s">
        <v>8</v>
      </c>
      <c r="O63" s="7" t="s">
        <v>10</v>
      </c>
      <c r="P63" s="1"/>
    </row>
    <row r="64" spans="1:24" x14ac:dyDescent="0.2">
      <c r="A64" s="8" t="s">
        <v>44</v>
      </c>
      <c r="B64" s="28">
        <v>168</v>
      </c>
      <c r="C64" s="28">
        <v>191</v>
      </c>
      <c r="D64" s="28">
        <v>180</v>
      </c>
      <c r="E64" s="28">
        <v>235</v>
      </c>
      <c r="F64" s="28">
        <v>217</v>
      </c>
      <c r="G64" s="28">
        <v>137</v>
      </c>
      <c r="H64" s="28">
        <v>170</v>
      </c>
      <c r="I64" s="28">
        <v>196</v>
      </c>
      <c r="J64" s="28">
        <v>184</v>
      </c>
      <c r="K64" s="28">
        <v>238</v>
      </c>
      <c r="L64" s="28">
        <v>180</v>
      </c>
      <c r="M64" s="28">
        <v>137</v>
      </c>
      <c r="N64" s="28">
        <f t="shared" ref="N64:N74" si="6">SUM(B64:M64)</f>
        <v>2233</v>
      </c>
      <c r="O64" s="11">
        <f t="shared" ref="O64:O74" si="7">N64/$N$74</f>
        <v>0.15322857338914431</v>
      </c>
    </row>
    <row r="65" spans="1:15" x14ac:dyDescent="0.2">
      <c r="A65" s="8" t="s">
        <v>0</v>
      </c>
      <c r="B65" s="28">
        <v>120</v>
      </c>
      <c r="C65" s="28">
        <v>94</v>
      </c>
      <c r="D65" s="28">
        <v>146</v>
      </c>
      <c r="E65" s="28">
        <v>197</v>
      </c>
      <c r="F65" s="28">
        <v>143</v>
      </c>
      <c r="G65" s="28">
        <v>92</v>
      </c>
      <c r="H65" s="28">
        <v>148</v>
      </c>
      <c r="I65" s="28">
        <v>141</v>
      </c>
      <c r="J65" s="28">
        <v>114</v>
      </c>
      <c r="K65" s="28">
        <v>178</v>
      </c>
      <c r="L65" s="28">
        <v>122</v>
      </c>
      <c r="M65" s="28">
        <v>91</v>
      </c>
      <c r="N65" s="28">
        <f t="shared" si="6"/>
        <v>1586</v>
      </c>
      <c r="O65" s="11">
        <f t="shared" si="7"/>
        <v>0.10883140053523639</v>
      </c>
    </row>
    <row r="66" spans="1:15" x14ac:dyDescent="0.2">
      <c r="A66" s="8" t="s">
        <v>1</v>
      </c>
      <c r="B66" s="28">
        <v>104</v>
      </c>
      <c r="C66" s="28">
        <v>104</v>
      </c>
      <c r="D66" s="28">
        <v>164</v>
      </c>
      <c r="E66" s="28">
        <v>219</v>
      </c>
      <c r="F66" s="28">
        <v>162</v>
      </c>
      <c r="G66" s="28">
        <v>107</v>
      </c>
      <c r="H66" s="28">
        <v>185</v>
      </c>
      <c r="I66" s="28">
        <v>170</v>
      </c>
      <c r="J66" s="28">
        <v>152</v>
      </c>
      <c r="K66" s="28">
        <v>200</v>
      </c>
      <c r="L66" s="28">
        <v>151</v>
      </c>
      <c r="M66" s="28">
        <v>108</v>
      </c>
      <c r="N66" s="28">
        <f t="shared" si="6"/>
        <v>1826</v>
      </c>
      <c r="O66" s="11">
        <f t="shared" si="7"/>
        <v>0.12530021272215741</v>
      </c>
    </row>
    <row r="67" spans="1:15" x14ac:dyDescent="0.2">
      <c r="A67" s="8" t="s">
        <v>2</v>
      </c>
      <c r="B67" s="28">
        <v>112</v>
      </c>
      <c r="C67" s="28">
        <v>147</v>
      </c>
      <c r="D67" s="28">
        <v>165</v>
      </c>
      <c r="E67" s="28">
        <v>248</v>
      </c>
      <c r="F67" s="28">
        <v>179</v>
      </c>
      <c r="G67" s="28">
        <v>108</v>
      </c>
      <c r="H67" s="28">
        <v>167</v>
      </c>
      <c r="I67" s="28">
        <v>172</v>
      </c>
      <c r="J67" s="28">
        <v>155</v>
      </c>
      <c r="K67" s="28">
        <v>178</v>
      </c>
      <c r="L67" s="28">
        <v>196</v>
      </c>
      <c r="M67" s="28">
        <v>130</v>
      </c>
      <c r="N67" s="28">
        <f t="shared" si="6"/>
        <v>1957</v>
      </c>
      <c r="O67" s="11">
        <f t="shared" si="7"/>
        <v>0.13428943937418514</v>
      </c>
    </row>
    <row r="68" spans="1:15" x14ac:dyDescent="0.2">
      <c r="A68" s="8" t="s">
        <v>3</v>
      </c>
      <c r="B68" s="28">
        <v>88</v>
      </c>
      <c r="C68" s="28">
        <v>69</v>
      </c>
      <c r="D68" s="28">
        <v>136</v>
      </c>
      <c r="E68" s="28">
        <v>130</v>
      </c>
      <c r="F68" s="28">
        <v>111</v>
      </c>
      <c r="G68" s="28">
        <v>66</v>
      </c>
      <c r="H68" s="28">
        <v>105</v>
      </c>
      <c r="I68" s="28">
        <v>126</v>
      </c>
      <c r="J68" s="28">
        <v>93</v>
      </c>
      <c r="K68" s="28">
        <v>97</v>
      </c>
      <c r="L68" s="28">
        <v>83</v>
      </c>
      <c r="M68" s="28">
        <v>72</v>
      </c>
      <c r="N68" s="28">
        <f t="shared" si="6"/>
        <v>1176</v>
      </c>
      <c r="O68" s="11">
        <f t="shared" si="7"/>
        <v>8.0697179715912989E-2</v>
      </c>
    </row>
    <row r="69" spans="1:15" x14ac:dyDescent="0.2">
      <c r="A69" s="8" t="s">
        <v>4</v>
      </c>
      <c r="B69" s="28">
        <v>77</v>
      </c>
      <c r="C69" s="28">
        <v>95</v>
      </c>
      <c r="D69" s="28">
        <v>186</v>
      </c>
      <c r="E69" s="28">
        <v>146</v>
      </c>
      <c r="F69" s="28">
        <v>114</v>
      </c>
      <c r="G69" s="28">
        <v>66</v>
      </c>
      <c r="H69" s="28">
        <v>119</v>
      </c>
      <c r="I69" s="28">
        <v>123</v>
      </c>
      <c r="J69" s="28">
        <v>93</v>
      </c>
      <c r="K69" s="28">
        <v>129</v>
      </c>
      <c r="L69" s="28">
        <v>101</v>
      </c>
      <c r="M69" s="28">
        <v>80</v>
      </c>
      <c r="N69" s="28">
        <f t="shared" si="6"/>
        <v>1329</v>
      </c>
      <c r="O69" s="11">
        <f t="shared" si="7"/>
        <v>9.1196047485075135E-2</v>
      </c>
    </row>
    <row r="70" spans="1:15" x14ac:dyDescent="0.2">
      <c r="A70" s="8" t="s">
        <v>5</v>
      </c>
      <c r="B70" s="28">
        <v>100</v>
      </c>
      <c r="C70" s="28">
        <v>112</v>
      </c>
      <c r="D70" s="28">
        <v>95</v>
      </c>
      <c r="E70" s="28">
        <v>252</v>
      </c>
      <c r="F70" s="28">
        <v>172</v>
      </c>
      <c r="G70" s="28">
        <v>131</v>
      </c>
      <c r="H70" s="28">
        <v>154</v>
      </c>
      <c r="I70" s="27">
        <v>181</v>
      </c>
      <c r="J70" s="28">
        <v>181</v>
      </c>
      <c r="K70" s="28">
        <v>162</v>
      </c>
      <c r="L70" s="28">
        <v>142</v>
      </c>
      <c r="M70" s="28">
        <v>120</v>
      </c>
      <c r="N70" s="28">
        <f t="shared" si="6"/>
        <v>1802</v>
      </c>
      <c r="O70" s="11">
        <f t="shared" si="7"/>
        <v>0.12365333150346532</v>
      </c>
    </row>
    <row r="71" spans="1:15" x14ac:dyDescent="0.2">
      <c r="A71" s="8" t="s">
        <v>45</v>
      </c>
      <c r="B71" s="28">
        <v>24</v>
      </c>
      <c r="C71" s="28">
        <v>31</v>
      </c>
      <c r="D71" s="28">
        <v>33</v>
      </c>
      <c r="E71" s="28">
        <v>32</v>
      </c>
      <c r="F71" s="28">
        <v>38</v>
      </c>
      <c r="G71" s="28">
        <v>17</v>
      </c>
      <c r="H71" s="28">
        <v>21</v>
      </c>
      <c r="I71" s="27">
        <v>23</v>
      </c>
      <c r="J71" s="28">
        <v>27</v>
      </c>
      <c r="K71" s="28">
        <v>32</v>
      </c>
      <c r="L71" s="28">
        <v>27</v>
      </c>
      <c r="M71" s="28">
        <v>23</v>
      </c>
      <c r="N71" s="28">
        <f t="shared" si="6"/>
        <v>328</v>
      </c>
      <c r="O71" s="11">
        <f t="shared" si="7"/>
        <v>2.2507376655458725E-2</v>
      </c>
    </row>
    <row r="72" spans="1:15" x14ac:dyDescent="0.2">
      <c r="A72" s="8" t="s">
        <v>6</v>
      </c>
      <c r="B72" s="28">
        <v>66</v>
      </c>
      <c r="C72" s="28">
        <v>75</v>
      </c>
      <c r="D72" s="28">
        <v>97</v>
      </c>
      <c r="E72" s="28">
        <v>142</v>
      </c>
      <c r="F72" s="28">
        <v>126</v>
      </c>
      <c r="G72" s="28">
        <v>74</v>
      </c>
      <c r="H72" s="28">
        <v>123</v>
      </c>
      <c r="I72" s="28">
        <v>121</v>
      </c>
      <c r="J72" s="28">
        <v>107</v>
      </c>
      <c r="K72" s="28">
        <v>144</v>
      </c>
      <c r="L72" s="28">
        <v>115</v>
      </c>
      <c r="M72" s="28">
        <v>83</v>
      </c>
      <c r="N72" s="28">
        <f t="shared" si="6"/>
        <v>1273</v>
      </c>
      <c r="O72" s="11">
        <f t="shared" si="7"/>
        <v>8.7353324641460228E-2</v>
      </c>
    </row>
    <row r="73" spans="1:15" x14ac:dyDescent="0.2">
      <c r="A73" s="16" t="s">
        <v>7</v>
      </c>
      <c r="B73" s="28">
        <v>33</v>
      </c>
      <c r="C73" s="28">
        <v>45</v>
      </c>
      <c r="D73" s="28">
        <v>73</v>
      </c>
      <c r="E73" s="28">
        <v>146</v>
      </c>
      <c r="F73" s="28">
        <v>100</v>
      </c>
      <c r="G73" s="28">
        <v>72</v>
      </c>
      <c r="H73" s="28">
        <v>113</v>
      </c>
      <c r="I73" s="28">
        <v>110</v>
      </c>
      <c r="J73" s="28">
        <v>102</v>
      </c>
      <c r="K73" s="28">
        <v>114</v>
      </c>
      <c r="L73" s="28">
        <v>88</v>
      </c>
      <c r="M73" s="28">
        <v>67</v>
      </c>
      <c r="N73" s="28">
        <f t="shared" si="6"/>
        <v>1063</v>
      </c>
      <c r="O73" s="11">
        <f t="shared" si="7"/>
        <v>7.2943113977904345E-2</v>
      </c>
    </row>
    <row r="74" spans="1:15" x14ac:dyDescent="0.2">
      <c r="A74" s="8" t="s">
        <v>8</v>
      </c>
      <c r="B74" s="28">
        <v>892</v>
      </c>
      <c r="C74" s="28">
        <v>963</v>
      </c>
      <c r="D74" s="28">
        <v>1275</v>
      </c>
      <c r="E74" s="28">
        <v>1747</v>
      </c>
      <c r="F74" s="28">
        <v>1362</v>
      </c>
      <c r="G74" s="28">
        <v>870</v>
      </c>
      <c r="H74" s="28">
        <v>1305</v>
      </c>
      <c r="I74" s="28">
        <v>1363</v>
      </c>
      <c r="J74" s="29">
        <v>1208</v>
      </c>
      <c r="K74" s="29">
        <v>1472</v>
      </c>
      <c r="L74" s="28">
        <v>1205</v>
      </c>
      <c r="M74" s="28">
        <v>911</v>
      </c>
      <c r="N74" s="28">
        <f t="shared" si="6"/>
        <v>14573</v>
      </c>
      <c r="O74" s="11">
        <f t="shared" si="7"/>
        <v>1</v>
      </c>
    </row>
    <row r="75" spans="1:15" x14ac:dyDescent="0.2">
      <c r="A75" s="22"/>
      <c r="B75" s="22"/>
      <c r="C75" s="22"/>
      <c r="D75" s="22"/>
      <c r="E75" s="22"/>
      <c r="F75" s="22"/>
      <c r="G75" s="22"/>
      <c r="H75" s="22"/>
      <c r="I75" s="23"/>
      <c r="J75" s="23"/>
      <c r="K75" s="24"/>
      <c r="L75" s="24"/>
      <c r="M75" s="24"/>
      <c r="N75" s="24"/>
      <c r="O75" s="25"/>
    </row>
    <row r="76" spans="1:15" ht="34.5" x14ac:dyDescent="0.2">
      <c r="A76" s="6" t="s">
        <v>86</v>
      </c>
      <c r="B76" s="13">
        <v>41456</v>
      </c>
      <c r="C76" s="13">
        <v>41487</v>
      </c>
      <c r="D76" s="13">
        <v>41518</v>
      </c>
      <c r="E76" s="13">
        <v>41548</v>
      </c>
      <c r="F76" s="14">
        <v>41579</v>
      </c>
      <c r="G76" s="14">
        <v>41609</v>
      </c>
      <c r="H76" s="14">
        <v>41640</v>
      </c>
      <c r="I76" s="14">
        <v>41671</v>
      </c>
      <c r="J76" s="14">
        <v>41699</v>
      </c>
      <c r="K76" s="14">
        <v>41730</v>
      </c>
      <c r="L76" s="14">
        <v>41760</v>
      </c>
      <c r="M76" s="14">
        <v>41791</v>
      </c>
      <c r="N76" s="7" t="s">
        <v>12</v>
      </c>
    </row>
    <row r="77" spans="1:15" x14ac:dyDescent="0.2">
      <c r="A77" s="1" t="s">
        <v>68</v>
      </c>
      <c r="B77" s="27">
        <v>1469</v>
      </c>
      <c r="C77" s="27">
        <v>1514</v>
      </c>
      <c r="D77" s="27">
        <v>1973</v>
      </c>
      <c r="E77" s="27">
        <v>2957</v>
      </c>
      <c r="F77" s="1">
        <v>2709</v>
      </c>
      <c r="G77" s="27">
        <v>1646</v>
      </c>
      <c r="H77" s="27">
        <v>2204</v>
      </c>
      <c r="I77" s="27">
        <v>2554</v>
      </c>
      <c r="J77" s="27">
        <v>2464</v>
      </c>
      <c r="K77" s="27">
        <v>2597</v>
      </c>
      <c r="L77" s="27">
        <v>2371</v>
      </c>
      <c r="M77" s="27">
        <v>1643</v>
      </c>
      <c r="N77" s="27">
        <f>SUM(B77:M77)</f>
        <v>26101</v>
      </c>
    </row>
    <row r="78" spans="1:15" x14ac:dyDescent="0.2">
      <c r="A78" s="22" t="s">
        <v>69</v>
      </c>
      <c r="B78" s="29">
        <v>892</v>
      </c>
      <c r="C78" s="29">
        <v>963</v>
      </c>
      <c r="D78" s="29">
        <v>1275</v>
      </c>
      <c r="E78" s="29">
        <v>1747</v>
      </c>
      <c r="F78" s="22">
        <v>1362</v>
      </c>
      <c r="G78" s="29">
        <v>870</v>
      </c>
      <c r="H78" s="29">
        <v>1305</v>
      </c>
      <c r="I78" s="29">
        <v>1363</v>
      </c>
      <c r="J78" s="29">
        <v>1208</v>
      </c>
      <c r="K78" s="29">
        <v>1472</v>
      </c>
      <c r="L78" s="29">
        <v>1205</v>
      </c>
      <c r="M78" s="29">
        <v>911</v>
      </c>
      <c r="N78" s="27">
        <f>SUM(B78:M78)</f>
        <v>14573</v>
      </c>
    </row>
    <row r="79" spans="1:15" x14ac:dyDescent="0.2">
      <c r="A79" s="22" t="s">
        <v>10</v>
      </c>
      <c r="B79" s="32">
        <v>0.60721579305650097</v>
      </c>
      <c r="C79" s="32">
        <v>0.63606340819022456</v>
      </c>
      <c r="D79" s="32">
        <v>0.64622402432843384</v>
      </c>
      <c r="E79" s="32">
        <v>0.59080148799458909</v>
      </c>
      <c r="F79" s="32">
        <v>0.50276854928017722</v>
      </c>
      <c r="G79" s="32">
        <v>0.52855407047387604</v>
      </c>
      <c r="H79" s="32">
        <v>0.59210526315789469</v>
      </c>
      <c r="I79" s="32">
        <v>0.53367267032106502</v>
      </c>
      <c r="J79" s="32">
        <v>0.49025974025974028</v>
      </c>
      <c r="K79" s="32">
        <v>0.56680785521755872</v>
      </c>
      <c r="L79" s="32">
        <v>0.50822437789962038</v>
      </c>
      <c r="M79" s="32">
        <v>0.55447352404138772</v>
      </c>
      <c r="N79" s="32">
        <f>N78/N77</f>
        <v>0.55833109842534767</v>
      </c>
    </row>
    <row r="80" spans="1:15" x14ac:dyDescent="0.2">
      <c r="A80" s="2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</row>
    <row r="81" spans="1:14" x14ac:dyDescent="0.2">
      <c r="A81" s="6" t="s">
        <v>89</v>
      </c>
      <c r="B81" s="13">
        <v>41456</v>
      </c>
      <c r="C81" s="13">
        <v>41487</v>
      </c>
      <c r="D81" s="13">
        <v>41518</v>
      </c>
      <c r="E81" s="13">
        <v>41548</v>
      </c>
      <c r="F81" s="14">
        <v>41579</v>
      </c>
      <c r="G81" s="14">
        <v>41609</v>
      </c>
      <c r="H81" s="14">
        <v>41640</v>
      </c>
      <c r="I81" s="14">
        <v>41671</v>
      </c>
      <c r="J81" s="14">
        <v>41699</v>
      </c>
      <c r="K81" s="14">
        <v>41730</v>
      </c>
      <c r="L81" s="14">
        <v>41760</v>
      </c>
      <c r="M81" s="14">
        <v>41791</v>
      </c>
      <c r="N81" s="7" t="s">
        <v>8</v>
      </c>
    </row>
    <row r="82" spans="1:14" x14ac:dyDescent="0.2">
      <c r="A82" s="22" t="s">
        <v>44</v>
      </c>
      <c r="B82" s="29">
        <v>5</v>
      </c>
      <c r="C82" s="29">
        <v>13</v>
      </c>
      <c r="D82" s="29">
        <v>9</v>
      </c>
      <c r="E82" s="29">
        <v>6</v>
      </c>
      <c r="F82" s="29">
        <v>8</v>
      </c>
      <c r="G82" s="29">
        <v>12</v>
      </c>
      <c r="H82" s="29">
        <v>1</v>
      </c>
      <c r="I82" s="29">
        <v>5</v>
      </c>
      <c r="J82" s="29">
        <v>2</v>
      </c>
      <c r="K82" s="29">
        <v>19</v>
      </c>
      <c r="L82" s="29">
        <v>2</v>
      </c>
      <c r="M82" s="29">
        <v>3</v>
      </c>
      <c r="N82" s="29">
        <f>SUM(B82:M82)</f>
        <v>85</v>
      </c>
    </row>
    <row r="83" spans="1:14" x14ac:dyDescent="0.2">
      <c r="A83" s="22" t="s">
        <v>0</v>
      </c>
      <c r="B83" s="29">
        <v>6</v>
      </c>
      <c r="C83" s="29">
        <v>6</v>
      </c>
      <c r="D83" s="29">
        <v>5</v>
      </c>
      <c r="E83" s="29">
        <v>4</v>
      </c>
      <c r="F83" s="29">
        <v>4</v>
      </c>
      <c r="G83" s="29">
        <v>4</v>
      </c>
      <c r="H83" s="29">
        <v>3</v>
      </c>
      <c r="I83" s="29">
        <v>6</v>
      </c>
      <c r="J83" s="29">
        <v>3</v>
      </c>
      <c r="K83" s="29">
        <v>5</v>
      </c>
      <c r="L83" s="29">
        <v>8</v>
      </c>
      <c r="M83" s="29">
        <v>4</v>
      </c>
      <c r="N83" s="29">
        <f t="shared" ref="N83:N92" si="8">SUM(B83:M83)</f>
        <v>58</v>
      </c>
    </row>
    <row r="84" spans="1:14" x14ac:dyDescent="0.2">
      <c r="A84" s="22" t="s">
        <v>1</v>
      </c>
      <c r="B84" s="29">
        <v>6</v>
      </c>
      <c r="C84" s="29">
        <v>3</v>
      </c>
      <c r="D84" s="29">
        <v>12</v>
      </c>
      <c r="E84" s="29">
        <v>6</v>
      </c>
      <c r="F84" s="29">
        <v>12</v>
      </c>
      <c r="G84" s="29">
        <v>0</v>
      </c>
      <c r="H84" s="29">
        <v>6</v>
      </c>
      <c r="I84" s="29">
        <v>6</v>
      </c>
      <c r="J84" s="29">
        <v>9</v>
      </c>
      <c r="K84" s="29">
        <v>9</v>
      </c>
      <c r="L84" s="29">
        <v>10</v>
      </c>
      <c r="M84" s="29">
        <v>5</v>
      </c>
      <c r="N84" s="29">
        <f t="shared" si="8"/>
        <v>84</v>
      </c>
    </row>
    <row r="85" spans="1:14" x14ac:dyDescent="0.2">
      <c r="A85" s="22" t="s">
        <v>2</v>
      </c>
      <c r="B85" s="29">
        <v>4</v>
      </c>
      <c r="C85" s="29">
        <v>5</v>
      </c>
      <c r="D85" s="29">
        <v>0</v>
      </c>
      <c r="E85" s="29">
        <v>15</v>
      </c>
      <c r="F85" s="29">
        <v>10</v>
      </c>
      <c r="G85" s="29">
        <v>4</v>
      </c>
      <c r="H85" s="29">
        <v>2</v>
      </c>
      <c r="I85" s="29">
        <v>10</v>
      </c>
      <c r="J85" s="29">
        <v>3</v>
      </c>
      <c r="K85" s="29">
        <v>3</v>
      </c>
      <c r="L85" s="29">
        <v>4</v>
      </c>
      <c r="M85" s="29">
        <v>2</v>
      </c>
      <c r="N85" s="29">
        <f t="shared" si="8"/>
        <v>62</v>
      </c>
    </row>
    <row r="86" spans="1:14" x14ac:dyDescent="0.2">
      <c r="A86" s="22" t="s">
        <v>3</v>
      </c>
      <c r="B86" s="29">
        <v>2</v>
      </c>
      <c r="C86" s="29">
        <v>2</v>
      </c>
      <c r="D86" s="29">
        <v>4</v>
      </c>
      <c r="E86" s="29">
        <v>11</v>
      </c>
      <c r="F86" s="29">
        <v>8</v>
      </c>
      <c r="G86" s="29">
        <v>2</v>
      </c>
      <c r="H86" s="29">
        <v>0</v>
      </c>
      <c r="I86" s="29">
        <v>8</v>
      </c>
      <c r="J86" s="29">
        <v>7</v>
      </c>
      <c r="K86" s="29">
        <v>3</v>
      </c>
      <c r="L86" s="29">
        <v>5</v>
      </c>
      <c r="M86" s="29">
        <v>1</v>
      </c>
      <c r="N86" s="29">
        <f t="shared" si="8"/>
        <v>53</v>
      </c>
    </row>
    <row r="87" spans="1:14" x14ac:dyDescent="0.2">
      <c r="A87" s="22" t="s">
        <v>4</v>
      </c>
      <c r="B87" s="29">
        <v>3</v>
      </c>
      <c r="C87" s="29">
        <v>3</v>
      </c>
      <c r="D87" s="29">
        <v>1</v>
      </c>
      <c r="E87" s="29">
        <v>2</v>
      </c>
      <c r="F87" s="29">
        <v>5</v>
      </c>
      <c r="G87" s="29">
        <v>3</v>
      </c>
      <c r="H87" s="29">
        <v>4</v>
      </c>
      <c r="I87" s="29">
        <v>18</v>
      </c>
      <c r="J87" s="29">
        <v>8</v>
      </c>
      <c r="K87" s="29">
        <v>6</v>
      </c>
      <c r="L87" s="29">
        <v>10</v>
      </c>
      <c r="M87" s="29">
        <v>3</v>
      </c>
      <c r="N87" s="29">
        <f t="shared" si="8"/>
        <v>66</v>
      </c>
    </row>
    <row r="88" spans="1:14" x14ac:dyDescent="0.2">
      <c r="A88" s="22" t="s">
        <v>5</v>
      </c>
      <c r="B88" s="29">
        <v>2</v>
      </c>
      <c r="C88" s="29">
        <v>2</v>
      </c>
      <c r="D88" s="29">
        <v>2</v>
      </c>
      <c r="E88" s="29">
        <v>9</v>
      </c>
      <c r="F88" s="29">
        <v>6</v>
      </c>
      <c r="G88" s="29">
        <v>4</v>
      </c>
      <c r="H88" s="29">
        <v>6</v>
      </c>
      <c r="I88" s="29">
        <v>6</v>
      </c>
      <c r="J88" s="29">
        <v>7</v>
      </c>
      <c r="K88" s="29">
        <v>4</v>
      </c>
      <c r="L88" s="29">
        <v>3</v>
      </c>
      <c r="M88" s="29">
        <v>2</v>
      </c>
      <c r="N88" s="29">
        <f t="shared" si="8"/>
        <v>53</v>
      </c>
    </row>
    <row r="89" spans="1:14" x14ac:dyDescent="0.2">
      <c r="A89" s="22" t="s">
        <v>45</v>
      </c>
      <c r="B89" s="29">
        <v>0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f t="shared" si="8"/>
        <v>0</v>
      </c>
    </row>
    <row r="90" spans="1:14" x14ac:dyDescent="0.2">
      <c r="A90" s="22" t="s">
        <v>6</v>
      </c>
      <c r="B90" s="29">
        <v>1</v>
      </c>
      <c r="C90" s="29">
        <v>2</v>
      </c>
      <c r="D90" s="29">
        <v>5</v>
      </c>
      <c r="E90" s="29">
        <v>3</v>
      </c>
      <c r="F90" s="29">
        <v>5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f t="shared" si="8"/>
        <v>16</v>
      </c>
    </row>
    <row r="91" spans="1:14" x14ac:dyDescent="0.2">
      <c r="A91" s="22" t="s">
        <v>7</v>
      </c>
      <c r="B91" s="29">
        <v>1</v>
      </c>
      <c r="C91" s="29">
        <v>2</v>
      </c>
      <c r="D91" s="29">
        <v>0</v>
      </c>
      <c r="E91" s="29">
        <v>0</v>
      </c>
      <c r="F91" s="29">
        <v>4</v>
      </c>
      <c r="G91" s="29">
        <v>6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f t="shared" si="8"/>
        <v>13</v>
      </c>
    </row>
    <row r="92" spans="1:14" x14ac:dyDescent="0.2">
      <c r="A92" s="22" t="s">
        <v>8</v>
      </c>
      <c r="B92" s="29">
        <v>30</v>
      </c>
      <c r="C92" s="29">
        <v>38</v>
      </c>
      <c r="D92" s="29">
        <v>38</v>
      </c>
      <c r="E92" s="29">
        <v>56</v>
      </c>
      <c r="F92" s="29">
        <v>62</v>
      </c>
      <c r="G92" s="29">
        <v>35</v>
      </c>
      <c r="H92" s="29">
        <v>22</v>
      </c>
      <c r="I92" s="29">
        <v>59</v>
      </c>
      <c r="J92" s="29">
        <v>39</v>
      </c>
      <c r="K92" s="29">
        <v>49</v>
      </c>
      <c r="L92" s="29">
        <v>42</v>
      </c>
      <c r="M92" s="29">
        <v>20</v>
      </c>
      <c r="N92" s="29">
        <f t="shared" si="8"/>
        <v>490</v>
      </c>
    </row>
    <row r="93" spans="1:14" x14ac:dyDescent="0.2">
      <c r="A93" s="2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ht="23.25" x14ac:dyDescent="0.2">
      <c r="A94" s="6" t="s">
        <v>90</v>
      </c>
      <c r="B94" s="13">
        <v>41456</v>
      </c>
      <c r="C94" s="13">
        <v>41487</v>
      </c>
      <c r="D94" s="13">
        <v>41518</v>
      </c>
      <c r="E94" s="13">
        <v>41548</v>
      </c>
      <c r="F94" s="14">
        <v>41579</v>
      </c>
      <c r="G94" s="14">
        <v>41609</v>
      </c>
      <c r="H94" s="14">
        <v>41640</v>
      </c>
      <c r="I94" s="14">
        <v>41671</v>
      </c>
      <c r="J94" s="14">
        <v>41699</v>
      </c>
      <c r="K94" s="14">
        <v>41730</v>
      </c>
      <c r="L94" s="14">
        <v>41760</v>
      </c>
      <c r="M94" s="14">
        <v>41791</v>
      </c>
      <c r="N94" s="7" t="s">
        <v>8</v>
      </c>
    </row>
    <row r="95" spans="1:14" x14ac:dyDescent="0.2">
      <c r="A95" s="22" t="s">
        <v>44</v>
      </c>
      <c r="B95" s="29">
        <v>2</v>
      </c>
      <c r="C95" s="29">
        <v>1</v>
      </c>
      <c r="D95" s="29">
        <v>2</v>
      </c>
      <c r="E95" s="29">
        <v>5</v>
      </c>
      <c r="F95" s="29">
        <v>10</v>
      </c>
      <c r="G95" s="29">
        <v>9</v>
      </c>
      <c r="H95" s="29">
        <v>4</v>
      </c>
      <c r="I95" s="29">
        <v>7</v>
      </c>
      <c r="J95" s="29">
        <v>11</v>
      </c>
      <c r="K95" s="29">
        <v>5</v>
      </c>
      <c r="L95" s="29">
        <v>1</v>
      </c>
      <c r="M95" s="29">
        <v>2</v>
      </c>
      <c r="N95" s="29">
        <f>SUM(B95:M95)</f>
        <v>59</v>
      </c>
    </row>
    <row r="96" spans="1:14" x14ac:dyDescent="0.2">
      <c r="A96" s="22" t="s">
        <v>0</v>
      </c>
      <c r="B96" s="29">
        <v>0</v>
      </c>
      <c r="C96" s="29">
        <v>0</v>
      </c>
      <c r="D96" s="29">
        <v>0</v>
      </c>
      <c r="E96" s="29">
        <v>2</v>
      </c>
      <c r="F96" s="29">
        <v>1</v>
      </c>
      <c r="G96" s="29">
        <v>0</v>
      </c>
      <c r="H96" s="29">
        <v>3</v>
      </c>
      <c r="I96" s="29">
        <v>0</v>
      </c>
      <c r="J96" s="29">
        <v>3</v>
      </c>
      <c r="K96" s="29">
        <v>1</v>
      </c>
      <c r="L96" s="29">
        <v>0</v>
      </c>
      <c r="M96" s="29">
        <v>3</v>
      </c>
      <c r="N96" s="29">
        <f t="shared" ref="N96:N105" si="9">SUM(B96:M96)</f>
        <v>13</v>
      </c>
    </row>
    <row r="97" spans="1:15" x14ac:dyDescent="0.2">
      <c r="A97" s="22" t="s">
        <v>1</v>
      </c>
      <c r="B97" s="29">
        <v>2</v>
      </c>
      <c r="C97" s="29">
        <v>2</v>
      </c>
      <c r="D97" s="29">
        <v>2</v>
      </c>
      <c r="E97" s="29">
        <v>7</v>
      </c>
      <c r="F97" s="29">
        <v>3</v>
      </c>
      <c r="G97" s="29">
        <v>0</v>
      </c>
      <c r="H97" s="29">
        <v>4</v>
      </c>
      <c r="I97" s="29">
        <v>1</v>
      </c>
      <c r="J97" s="29">
        <v>0</v>
      </c>
      <c r="K97" s="29">
        <v>3</v>
      </c>
      <c r="L97" s="29">
        <v>3</v>
      </c>
      <c r="M97" s="29">
        <v>1</v>
      </c>
      <c r="N97" s="29">
        <f t="shared" si="9"/>
        <v>28</v>
      </c>
    </row>
    <row r="98" spans="1:15" x14ac:dyDescent="0.2">
      <c r="A98" s="22" t="s">
        <v>2</v>
      </c>
      <c r="B98" s="29">
        <v>5</v>
      </c>
      <c r="C98" s="29">
        <v>5</v>
      </c>
      <c r="D98" s="29">
        <v>0</v>
      </c>
      <c r="E98" s="29">
        <v>8</v>
      </c>
      <c r="F98" s="29">
        <v>10</v>
      </c>
      <c r="G98" s="29">
        <v>2</v>
      </c>
      <c r="H98" s="29">
        <v>5</v>
      </c>
      <c r="I98" s="29">
        <v>9</v>
      </c>
      <c r="J98" s="29">
        <v>3</v>
      </c>
      <c r="K98" s="29">
        <v>4</v>
      </c>
      <c r="L98" s="29">
        <v>2</v>
      </c>
      <c r="M98" s="29">
        <v>1</v>
      </c>
      <c r="N98" s="29">
        <f t="shared" si="9"/>
        <v>54</v>
      </c>
    </row>
    <row r="99" spans="1:15" x14ac:dyDescent="0.2">
      <c r="A99" s="22" t="s">
        <v>3</v>
      </c>
      <c r="B99" s="29">
        <v>1</v>
      </c>
      <c r="C99" s="29">
        <v>0</v>
      </c>
      <c r="D99" s="29">
        <v>2</v>
      </c>
      <c r="E99" s="29">
        <v>4</v>
      </c>
      <c r="F99" s="29">
        <v>1</v>
      </c>
      <c r="G99" s="29">
        <v>0</v>
      </c>
      <c r="H99" s="29">
        <v>1</v>
      </c>
      <c r="I99" s="29">
        <v>5</v>
      </c>
      <c r="J99" s="29">
        <v>0</v>
      </c>
      <c r="K99" s="29">
        <v>3</v>
      </c>
      <c r="L99" s="29">
        <v>0</v>
      </c>
      <c r="M99" s="29">
        <v>1</v>
      </c>
      <c r="N99" s="29">
        <f t="shared" si="9"/>
        <v>18</v>
      </c>
    </row>
    <row r="100" spans="1:15" x14ac:dyDescent="0.2">
      <c r="A100" s="22" t="s">
        <v>4</v>
      </c>
      <c r="B100" s="29">
        <v>0</v>
      </c>
      <c r="C100" s="29">
        <v>2</v>
      </c>
      <c r="D100" s="29">
        <v>0</v>
      </c>
      <c r="E100" s="29">
        <v>20</v>
      </c>
      <c r="F100" s="29">
        <v>4</v>
      </c>
      <c r="G100" s="29">
        <v>0</v>
      </c>
      <c r="H100" s="29">
        <v>0</v>
      </c>
      <c r="I100" s="29">
        <v>5</v>
      </c>
      <c r="J100" s="29">
        <v>8</v>
      </c>
      <c r="K100" s="29">
        <v>3</v>
      </c>
      <c r="L100" s="29">
        <v>3</v>
      </c>
      <c r="M100" s="29">
        <v>2</v>
      </c>
      <c r="N100" s="29">
        <f t="shared" si="9"/>
        <v>47</v>
      </c>
    </row>
    <row r="101" spans="1:15" x14ac:dyDescent="0.2">
      <c r="A101" s="22" t="s">
        <v>5</v>
      </c>
      <c r="B101" s="29">
        <v>1</v>
      </c>
      <c r="C101" s="29">
        <v>2</v>
      </c>
      <c r="D101" s="29">
        <v>0</v>
      </c>
      <c r="E101" s="29">
        <v>2</v>
      </c>
      <c r="F101" s="29">
        <v>0</v>
      </c>
      <c r="G101" s="29">
        <v>1</v>
      </c>
      <c r="H101" s="29">
        <v>2</v>
      </c>
      <c r="I101" s="29">
        <v>3</v>
      </c>
      <c r="J101" s="29">
        <v>0</v>
      </c>
      <c r="K101" s="29">
        <v>8</v>
      </c>
      <c r="L101" s="29">
        <v>2</v>
      </c>
      <c r="M101" s="29">
        <v>1</v>
      </c>
      <c r="N101" s="29">
        <f t="shared" si="9"/>
        <v>22</v>
      </c>
    </row>
    <row r="102" spans="1:15" x14ac:dyDescent="0.2">
      <c r="A102" s="22" t="s">
        <v>45</v>
      </c>
      <c r="B102" s="29">
        <v>0</v>
      </c>
      <c r="C102" s="29">
        <v>1</v>
      </c>
      <c r="D102" s="29">
        <v>1</v>
      </c>
      <c r="E102" s="29">
        <v>0</v>
      </c>
      <c r="F102" s="29">
        <v>0</v>
      </c>
      <c r="G102" s="29">
        <v>0</v>
      </c>
      <c r="H102" s="29">
        <v>1</v>
      </c>
      <c r="I102" s="29">
        <v>4</v>
      </c>
      <c r="J102" s="29">
        <v>1</v>
      </c>
      <c r="K102" s="29">
        <v>2</v>
      </c>
      <c r="L102" s="29">
        <v>1</v>
      </c>
      <c r="M102" s="29">
        <v>2</v>
      </c>
      <c r="N102" s="29">
        <f t="shared" si="9"/>
        <v>13</v>
      </c>
    </row>
    <row r="103" spans="1:15" x14ac:dyDescent="0.2">
      <c r="A103" s="22" t="s">
        <v>6</v>
      </c>
      <c r="B103" s="29">
        <v>1</v>
      </c>
      <c r="C103" s="29">
        <v>0</v>
      </c>
      <c r="D103" s="29">
        <v>1</v>
      </c>
      <c r="E103" s="29">
        <v>4</v>
      </c>
      <c r="F103" s="29">
        <v>6</v>
      </c>
      <c r="G103" s="29">
        <v>2</v>
      </c>
      <c r="H103" s="29">
        <v>3</v>
      </c>
      <c r="I103" s="29">
        <v>9</v>
      </c>
      <c r="J103" s="29">
        <v>8</v>
      </c>
      <c r="K103" s="29">
        <v>5</v>
      </c>
      <c r="L103" s="29">
        <v>12</v>
      </c>
      <c r="M103" s="29">
        <v>5</v>
      </c>
      <c r="N103" s="29">
        <f t="shared" si="9"/>
        <v>56</v>
      </c>
    </row>
    <row r="104" spans="1:15" x14ac:dyDescent="0.2">
      <c r="A104" s="22" t="s">
        <v>7</v>
      </c>
      <c r="B104" s="29">
        <v>2</v>
      </c>
      <c r="C104" s="29">
        <v>1</v>
      </c>
      <c r="D104" s="29">
        <v>0</v>
      </c>
      <c r="E104" s="29">
        <v>0</v>
      </c>
      <c r="F104" s="29">
        <v>4</v>
      </c>
      <c r="G104" s="29">
        <v>4</v>
      </c>
      <c r="H104" s="29">
        <v>3</v>
      </c>
      <c r="I104" s="29">
        <v>7</v>
      </c>
      <c r="J104" s="29">
        <v>3</v>
      </c>
      <c r="K104" s="29">
        <v>1</v>
      </c>
      <c r="L104" s="29">
        <v>1</v>
      </c>
      <c r="M104" s="29">
        <v>1</v>
      </c>
      <c r="N104" s="29">
        <f t="shared" si="9"/>
        <v>27</v>
      </c>
    </row>
    <row r="105" spans="1:15" x14ac:dyDescent="0.2">
      <c r="A105" s="22" t="s">
        <v>8</v>
      </c>
      <c r="B105" s="29">
        <v>14</v>
      </c>
      <c r="C105" s="29">
        <v>14</v>
      </c>
      <c r="D105" s="29">
        <v>8</v>
      </c>
      <c r="E105" s="29">
        <v>52</v>
      </c>
      <c r="F105" s="29">
        <v>39</v>
      </c>
      <c r="G105" s="29">
        <v>18</v>
      </c>
      <c r="H105" s="29">
        <v>26</v>
      </c>
      <c r="I105" s="29">
        <v>50</v>
      </c>
      <c r="J105" s="29">
        <v>37</v>
      </c>
      <c r="K105" s="29">
        <v>35</v>
      </c>
      <c r="L105" s="29">
        <v>25</v>
      </c>
      <c r="M105" s="29">
        <v>19</v>
      </c>
      <c r="N105" s="29">
        <f t="shared" si="9"/>
        <v>337</v>
      </c>
    </row>
    <row r="106" spans="1:15" x14ac:dyDescent="0.2">
      <c r="A106" s="2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</row>
    <row r="107" spans="1:15" s="1" customFormat="1" x14ac:dyDescent="0.2">
      <c r="A107" s="18" t="s">
        <v>72</v>
      </c>
      <c r="B107" s="13">
        <v>41456</v>
      </c>
      <c r="C107" s="13">
        <v>41487</v>
      </c>
      <c r="D107" s="13">
        <v>41518</v>
      </c>
      <c r="E107" s="13">
        <v>41548</v>
      </c>
      <c r="F107" s="14">
        <v>41579</v>
      </c>
      <c r="G107" s="14">
        <v>41609</v>
      </c>
      <c r="H107" s="14">
        <v>41640</v>
      </c>
      <c r="I107" s="14">
        <v>41671</v>
      </c>
      <c r="J107" s="14">
        <v>41699</v>
      </c>
      <c r="K107" s="14">
        <v>41730</v>
      </c>
      <c r="L107" s="14">
        <v>41760</v>
      </c>
      <c r="M107" s="14">
        <v>41791</v>
      </c>
      <c r="N107" s="15" t="s">
        <v>8</v>
      </c>
      <c r="O107" s="19" t="s">
        <v>10</v>
      </c>
    </row>
    <row r="108" spans="1:15" s="1" customFormat="1" x14ac:dyDescent="0.2">
      <c r="A108" s="1" t="s">
        <v>60</v>
      </c>
      <c r="B108" s="27">
        <v>24</v>
      </c>
      <c r="C108" s="27">
        <v>28</v>
      </c>
      <c r="D108" s="27">
        <v>26</v>
      </c>
      <c r="E108" s="27">
        <v>50</v>
      </c>
      <c r="F108" s="27">
        <v>55</v>
      </c>
      <c r="G108" s="27">
        <v>33</v>
      </c>
      <c r="H108" s="27">
        <v>28</v>
      </c>
      <c r="I108" s="27">
        <v>48</v>
      </c>
      <c r="J108" s="27">
        <v>66</v>
      </c>
      <c r="K108" s="27">
        <v>43</v>
      </c>
      <c r="L108" s="27">
        <v>47</v>
      </c>
      <c r="M108" s="27">
        <v>31</v>
      </c>
      <c r="N108" s="27">
        <f>SUM(B108:M108)</f>
        <v>479</v>
      </c>
      <c r="O108" s="31">
        <f>N108/$N$132</f>
        <v>1.8353896850333357E-2</v>
      </c>
    </row>
    <row r="109" spans="1:15" s="1" customFormat="1" x14ac:dyDescent="0.2">
      <c r="A109" s="1" t="s">
        <v>61</v>
      </c>
      <c r="B109" s="27">
        <v>18</v>
      </c>
      <c r="C109" s="27">
        <v>20</v>
      </c>
      <c r="D109" s="27">
        <v>17</v>
      </c>
      <c r="E109" s="27">
        <v>37</v>
      </c>
      <c r="F109" s="27">
        <v>46</v>
      </c>
      <c r="G109" s="27">
        <v>26</v>
      </c>
      <c r="H109" s="27">
        <v>32</v>
      </c>
      <c r="I109" s="27">
        <v>36</v>
      </c>
      <c r="J109" s="27">
        <v>39</v>
      </c>
      <c r="K109" s="27">
        <v>26</v>
      </c>
      <c r="L109" s="27">
        <v>35</v>
      </c>
      <c r="M109" s="27">
        <v>26</v>
      </c>
      <c r="N109" s="27">
        <f t="shared" ref="N109:N132" si="10">SUM(B109:M109)</f>
        <v>358</v>
      </c>
      <c r="O109" s="31">
        <f t="shared" ref="O109:O131" si="11">N109/$N$132</f>
        <v>1.3717526247222009E-2</v>
      </c>
    </row>
    <row r="110" spans="1:15" s="1" customFormat="1" x14ac:dyDescent="0.2">
      <c r="A110" s="1" t="s">
        <v>62</v>
      </c>
      <c r="B110" s="27">
        <v>8</v>
      </c>
      <c r="C110" s="27">
        <v>11</v>
      </c>
      <c r="D110" s="27">
        <v>22</v>
      </c>
      <c r="E110" s="27">
        <v>31</v>
      </c>
      <c r="F110" s="27">
        <v>27</v>
      </c>
      <c r="G110" s="27">
        <v>21</v>
      </c>
      <c r="H110" s="27">
        <v>20</v>
      </c>
      <c r="I110" s="27">
        <v>20</v>
      </c>
      <c r="J110" s="27">
        <v>35</v>
      </c>
      <c r="K110" s="27">
        <v>28</v>
      </c>
      <c r="L110" s="27">
        <v>19</v>
      </c>
      <c r="M110" s="27">
        <v>15</v>
      </c>
      <c r="N110" s="27">
        <f t="shared" si="10"/>
        <v>257</v>
      </c>
      <c r="O110" s="31">
        <f t="shared" si="11"/>
        <v>9.847497892558817E-3</v>
      </c>
    </row>
    <row r="111" spans="1:15" s="1" customFormat="1" x14ac:dyDescent="0.2">
      <c r="A111" s="1" t="s">
        <v>63</v>
      </c>
      <c r="B111" s="27">
        <v>9</v>
      </c>
      <c r="C111" s="27">
        <v>5</v>
      </c>
      <c r="D111" s="27">
        <v>21</v>
      </c>
      <c r="E111" s="27">
        <v>17</v>
      </c>
      <c r="F111" s="27">
        <v>16</v>
      </c>
      <c r="G111" s="27">
        <v>12</v>
      </c>
      <c r="H111" s="27">
        <v>7</v>
      </c>
      <c r="I111" s="27">
        <v>18</v>
      </c>
      <c r="J111" s="27">
        <v>21</v>
      </c>
      <c r="K111" s="27">
        <v>18</v>
      </c>
      <c r="L111" s="27">
        <v>7</v>
      </c>
      <c r="M111" s="27">
        <v>11</v>
      </c>
      <c r="N111" s="27">
        <f t="shared" si="10"/>
        <v>162</v>
      </c>
      <c r="O111" s="31">
        <f t="shared" si="11"/>
        <v>6.207372212430071E-3</v>
      </c>
    </row>
    <row r="112" spans="1:15" s="1" customFormat="1" x14ac:dyDescent="0.2">
      <c r="A112" s="1" t="s">
        <v>64</v>
      </c>
      <c r="B112" s="27">
        <v>8</v>
      </c>
      <c r="C112" s="27">
        <v>7</v>
      </c>
      <c r="D112" s="27">
        <v>11</v>
      </c>
      <c r="E112" s="27">
        <v>27</v>
      </c>
      <c r="F112" s="27">
        <v>11</v>
      </c>
      <c r="G112" s="27">
        <v>13</v>
      </c>
      <c r="H112" s="27">
        <v>19</v>
      </c>
      <c r="I112" s="27">
        <v>13</v>
      </c>
      <c r="J112" s="27">
        <v>20</v>
      </c>
      <c r="K112" s="27">
        <v>15</v>
      </c>
      <c r="L112" s="27">
        <v>9</v>
      </c>
      <c r="M112" s="27">
        <v>10</v>
      </c>
      <c r="N112" s="27">
        <f t="shared" si="10"/>
        <v>163</v>
      </c>
      <c r="O112" s="31">
        <f t="shared" si="11"/>
        <v>6.2456893248524787E-3</v>
      </c>
    </row>
    <row r="113" spans="1:15" s="1" customFormat="1" x14ac:dyDescent="0.2">
      <c r="A113" s="1" t="s">
        <v>65</v>
      </c>
      <c r="B113" s="27">
        <v>15</v>
      </c>
      <c r="C113" s="27">
        <v>3</v>
      </c>
      <c r="D113" s="27">
        <v>6</v>
      </c>
      <c r="E113" s="27">
        <v>21</v>
      </c>
      <c r="F113" s="27">
        <v>18</v>
      </c>
      <c r="G113" s="27">
        <v>21</v>
      </c>
      <c r="H113" s="27">
        <v>12</v>
      </c>
      <c r="I113" s="27">
        <v>16</v>
      </c>
      <c r="J113" s="27">
        <v>22</v>
      </c>
      <c r="K113" s="27">
        <v>14</v>
      </c>
      <c r="L113" s="27">
        <v>20</v>
      </c>
      <c r="M113" s="27">
        <v>18</v>
      </c>
      <c r="N113" s="27">
        <f t="shared" si="10"/>
        <v>186</v>
      </c>
      <c r="O113" s="31">
        <f t="shared" si="11"/>
        <v>7.1269829105678594E-3</v>
      </c>
    </row>
    <row r="114" spans="1:15" s="1" customFormat="1" x14ac:dyDescent="0.2">
      <c r="A114" s="1" t="s">
        <v>66</v>
      </c>
      <c r="B114" s="27">
        <v>13</v>
      </c>
      <c r="C114" s="27">
        <v>17</v>
      </c>
      <c r="D114" s="27">
        <v>22</v>
      </c>
      <c r="E114" s="27">
        <v>28</v>
      </c>
      <c r="F114" s="27">
        <v>27</v>
      </c>
      <c r="G114" s="27">
        <v>15</v>
      </c>
      <c r="H114" s="27">
        <v>8</v>
      </c>
      <c r="I114" s="27">
        <v>25</v>
      </c>
      <c r="J114" s="27">
        <v>22</v>
      </c>
      <c r="K114" s="27">
        <v>22</v>
      </c>
      <c r="L114" s="27">
        <v>35</v>
      </c>
      <c r="M114" s="27">
        <v>9</v>
      </c>
      <c r="N114" s="27">
        <f t="shared" si="10"/>
        <v>243</v>
      </c>
      <c r="O114" s="31">
        <f t="shared" si="11"/>
        <v>9.3110583186451074E-3</v>
      </c>
    </row>
    <row r="115" spans="1:15" s="1" customFormat="1" x14ac:dyDescent="0.2">
      <c r="A115" s="1" t="s">
        <v>67</v>
      </c>
      <c r="B115" s="27">
        <v>17</v>
      </c>
      <c r="C115" s="27">
        <v>29</v>
      </c>
      <c r="D115" s="27">
        <v>27</v>
      </c>
      <c r="E115" s="27">
        <v>52</v>
      </c>
      <c r="F115" s="27">
        <v>50</v>
      </c>
      <c r="G115" s="27">
        <v>22</v>
      </c>
      <c r="H115" s="27">
        <v>37</v>
      </c>
      <c r="I115" s="27">
        <v>50</v>
      </c>
      <c r="J115" s="27">
        <v>48</v>
      </c>
      <c r="K115" s="27">
        <v>37</v>
      </c>
      <c r="L115" s="27">
        <v>45</v>
      </c>
      <c r="M115" s="27">
        <v>38</v>
      </c>
      <c r="N115" s="27">
        <f t="shared" si="10"/>
        <v>452</v>
      </c>
      <c r="O115" s="31">
        <f t="shared" si="11"/>
        <v>1.7319334814928346E-2</v>
      </c>
    </row>
    <row r="116" spans="1:15" s="1" customFormat="1" x14ac:dyDescent="0.2">
      <c r="A116" s="1" t="s">
        <v>50</v>
      </c>
      <c r="B116" s="27">
        <v>40</v>
      </c>
      <c r="C116" s="27">
        <v>59</v>
      </c>
      <c r="D116" s="27">
        <v>56</v>
      </c>
      <c r="E116" s="27">
        <v>68</v>
      </c>
      <c r="F116" s="27">
        <v>99</v>
      </c>
      <c r="G116" s="27">
        <v>59</v>
      </c>
      <c r="H116" s="27">
        <v>64</v>
      </c>
      <c r="I116" s="27">
        <v>77</v>
      </c>
      <c r="J116" s="27">
        <v>67</v>
      </c>
      <c r="K116" s="27">
        <v>84</v>
      </c>
      <c r="L116" s="27">
        <v>66</v>
      </c>
      <c r="M116" s="27">
        <v>64</v>
      </c>
      <c r="N116" s="27">
        <f t="shared" si="10"/>
        <v>803</v>
      </c>
      <c r="O116" s="31">
        <f t="shared" si="11"/>
        <v>3.0768641275193503E-2</v>
      </c>
    </row>
    <row r="117" spans="1:15" s="1" customFormat="1" x14ac:dyDescent="0.2">
      <c r="A117" s="1" t="s">
        <v>51</v>
      </c>
      <c r="B117" s="27">
        <v>97</v>
      </c>
      <c r="C117" s="27">
        <v>85</v>
      </c>
      <c r="D117" s="27">
        <v>111</v>
      </c>
      <c r="E117" s="27">
        <v>129</v>
      </c>
      <c r="F117" s="27">
        <v>128</v>
      </c>
      <c r="G117" s="27">
        <v>95</v>
      </c>
      <c r="H117" s="27">
        <v>133</v>
      </c>
      <c r="I117" s="27">
        <v>134</v>
      </c>
      <c r="J117" s="27">
        <v>125</v>
      </c>
      <c r="K117" s="27">
        <v>139</v>
      </c>
      <c r="L117" s="27">
        <v>113</v>
      </c>
      <c r="M117" s="27">
        <v>107</v>
      </c>
      <c r="N117" s="27">
        <f t="shared" si="10"/>
        <v>1396</v>
      </c>
      <c r="O117" s="31">
        <f t="shared" si="11"/>
        <v>5.3490688941681352E-2</v>
      </c>
    </row>
    <row r="118" spans="1:15" s="1" customFormat="1" x14ac:dyDescent="0.2">
      <c r="A118" s="1" t="s">
        <v>16</v>
      </c>
      <c r="B118" s="27">
        <v>107</v>
      </c>
      <c r="C118" s="27">
        <v>109</v>
      </c>
      <c r="D118" s="27">
        <v>149</v>
      </c>
      <c r="E118" s="27">
        <v>202</v>
      </c>
      <c r="F118" s="27">
        <v>180</v>
      </c>
      <c r="G118" s="27">
        <v>121</v>
      </c>
      <c r="H118" s="27">
        <v>160</v>
      </c>
      <c r="I118" s="27">
        <v>185</v>
      </c>
      <c r="J118" s="27">
        <v>141</v>
      </c>
      <c r="K118" s="27">
        <v>160</v>
      </c>
      <c r="L118" s="27">
        <v>163</v>
      </c>
      <c r="M118" s="27">
        <v>114</v>
      </c>
      <c r="N118" s="27">
        <f t="shared" si="10"/>
        <v>1791</v>
      </c>
      <c r="O118" s="31">
        <f t="shared" si="11"/>
        <v>6.8625948348532459E-2</v>
      </c>
    </row>
    <row r="119" spans="1:15" s="1" customFormat="1" x14ac:dyDescent="0.2">
      <c r="A119" s="1" t="s">
        <v>30</v>
      </c>
      <c r="B119" s="27">
        <v>117</v>
      </c>
      <c r="C119" s="27">
        <v>138</v>
      </c>
      <c r="D119" s="27">
        <v>173</v>
      </c>
      <c r="E119" s="27">
        <v>243</v>
      </c>
      <c r="F119" s="27">
        <v>185</v>
      </c>
      <c r="G119" s="27">
        <v>123</v>
      </c>
      <c r="H119" s="27">
        <v>160</v>
      </c>
      <c r="I119" s="27">
        <v>213</v>
      </c>
      <c r="J119" s="27">
        <v>183</v>
      </c>
      <c r="K119" s="27">
        <v>200</v>
      </c>
      <c r="L119" s="27">
        <v>159</v>
      </c>
      <c r="M119" s="27">
        <v>128</v>
      </c>
      <c r="N119" s="27">
        <f t="shared" si="10"/>
        <v>2022</v>
      </c>
      <c r="O119" s="31">
        <f t="shared" si="11"/>
        <v>7.7477201318108674E-2</v>
      </c>
    </row>
    <row r="120" spans="1:15" s="1" customFormat="1" x14ac:dyDescent="0.2">
      <c r="A120" s="1" t="s">
        <v>17</v>
      </c>
      <c r="B120" s="27">
        <v>115</v>
      </c>
      <c r="C120" s="27">
        <v>127</v>
      </c>
      <c r="D120" s="27">
        <v>161</v>
      </c>
      <c r="E120" s="27">
        <v>220</v>
      </c>
      <c r="F120" s="27">
        <v>210</v>
      </c>
      <c r="G120" s="27">
        <v>109</v>
      </c>
      <c r="H120" s="27">
        <v>166</v>
      </c>
      <c r="I120" s="27">
        <v>158</v>
      </c>
      <c r="J120" s="27">
        <v>149</v>
      </c>
      <c r="K120" s="27">
        <v>177</v>
      </c>
      <c r="L120" s="27">
        <v>164</v>
      </c>
      <c r="M120" s="27">
        <v>100</v>
      </c>
      <c r="N120" s="27">
        <f t="shared" si="10"/>
        <v>1856</v>
      </c>
      <c r="O120" s="31">
        <f t="shared" si="11"/>
        <v>7.1116560655988967E-2</v>
      </c>
    </row>
    <row r="121" spans="1:15" s="1" customFormat="1" x14ac:dyDescent="0.2">
      <c r="A121" s="1" t="s">
        <v>18</v>
      </c>
      <c r="B121" s="27">
        <v>137</v>
      </c>
      <c r="C121" s="27">
        <v>116</v>
      </c>
      <c r="D121" s="27">
        <v>166</v>
      </c>
      <c r="E121" s="27">
        <v>216</v>
      </c>
      <c r="F121" s="27">
        <v>191</v>
      </c>
      <c r="G121" s="27">
        <v>105</v>
      </c>
      <c r="H121" s="27">
        <v>195</v>
      </c>
      <c r="I121" s="27">
        <v>196</v>
      </c>
      <c r="J121" s="27">
        <v>163</v>
      </c>
      <c r="K121" s="27">
        <v>186</v>
      </c>
      <c r="L121" s="27">
        <v>185</v>
      </c>
      <c r="M121" s="27">
        <v>105</v>
      </c>
      <c r="N121" s="27">
        <f t="shared" si="10"/>
        <v>1961</v>
      </c>
      <c r="O121" s="31">
        <f t="shared" si="11"/>
        <v>7.5139857460341783E-2</v>
      </c>
    </row>
    <row r="122" spans="1:15" s="1" customFormat="1" x14ac:dyDescent="0.2">
      <c r="A122" s="1" t="s">
        <v>19</v>
      </c>
      <c r="B122" s="27">
        <v>123</v>
      </c>
      <c r="C122" s="27">
        <v>165</v>
      </c>
      <c r="D122" s="27">
        <v>170</v>
      </c>
      <c r="E122" s="27">
        <v>237</v>
      </c>
      <c r="F122" s="27">
        <v>202</v>
      </c>
      <c r="G122" s="27">
        <v>125</v>
      </c>
      <c r="H122" s="27">
        <v>175</v>
      </c>
      <c r="I122" s="27">
        <v>213</v>
      </c>
      <c r="J122" s="27">
        <v>191</v>
      </c>
      <c r="K122" s="27">
        <v>189</v>
      </c>
      <c r="L122" s="27">
        <v>181</v>
      </c>
      <c r="M122" s="27">
        <v>128</v>
      </c>
      <c r="N122" s="27">
        <f t="shared" si="10"/>
        <v>2099</v>
      </c>
      <c r="O122" s="31">
        <f t="shared" si="11"/>
        <v>8.0427618974634074E-2</v>
      </c>
    </row>
    <row r="123" spans="1:15" s="1" customFormat="1" x14ac:dyDescent="0.2">
      <c r="A123" s="1" t="s">
        <v>20</v>
      </c>
      <c r="B123" s="27">
        <v>125</v>
      </c>
      <c r="C123" s="27">
        <v>119</v>
      </c>
      <c r="D123" s="27">
        <v>153</v>
      </c>
      <c r="E123" s="27">
        <v>231</v>
      </c>
      <c r="F123" s="27">
        <v>182</v>
      </c>
      <c r="G123" s="27">
        <v>137</v>
      </c>
      <c r="H123" s="27">
        <v>195</v>
      </c>
      <c r="I123" s="27">
        <v>199</v>
      </c>
      <c r="J123" s="27">
        <v>190</v>
      </c>
      <c r="K123" s="27">
        <v>180</v>
      </c>
      <c r="L123" s="27">
        <v>183</v>
      </c>
      <c r="M123" s="27">
        <v>140</v>
      </c>
      <c r="N123" s="27">
        <f t="shared" si="10"/>
        <v>2034</v>
      </c>
      <c r="O123" s="31">
        <f t="shared" si="11"/>
        <v>7.7937006667177566E-2</v>
      </c>
    </row>
    <row r="124" spans="1:15" s="1" customFormat="1" x14ac:dyDescent="0.2">
      <c r="A124" s="1" t="s">
        <v>21</v>
      </c>
      <c r="B124" s="27">
        <v>129</v>
      </c>
      <c r="C124" s="27">
        <v>110</v>
      </c>
      <c r="D124" s="27">
        <v>165</v>
      </c>
      <c r="E124" s="27">
        <v>204</v>
      </c>
      <c r="F124" s="27">
        <v>178</v>
      </c>
      <c r="G124" s="27">
        <v>94</v>
      </c>
      <c r="H124" s="27">
        <v>140</v>
      </c>
      <c r="I124" s="27">
        <v>201</v>
      </c>
      <c r="J124" s="27">
        <v>150</v>
      </c>
      <c r="K124" s="27">
        <v>194</v>
      </c>
      <c r="L124" s="27">
        <v>176</v>
      </c>
      <c r="M124" s="27">
        <v>133</v>
      </c>
      <c r="N124" s="27">
        <f t="shared" si="10"/>
        <v>1874</v>
      </c>
      <c r="O124" s="31">
        <f t="shared" si="11"/>
        <v>7.1806268679592306E-2</v>
      </c>
    </row>
    <row r="125" spans="1:15" s="1" customFormat="1" x14ac:dyDescent="0.2">
      <c r="A125" s="1" t="s">
        <v>22</v>
      </c>
      <c r="B125" s="27">
        <v>97</v>
      </c>
      <c r="C125" s="27">
        <v>84</v>
      </c>
      <c r="D125" s="27">
        <v>98</v>
      </c>
      <c r="E125" s="27">
        <v>167</v>
      </c>
      <c r="F125" s="27">
        <v>183</v>
      </c>
      <c r="G125" s="27">
        <v>91</v>
      </c>
      <c r="H125" s="27">
        <v>128</v>
      </c>
      <c r="I125" s="27">
        <v>155</v>
      </c>
      <c r="J125" s="27">
        <v>143</v>
      </c>
      <c r="K125" s="27">
        <v>173</v>
      </c>
      <c r="L125" s="27">
        <v>146</v>
      </c>
      <c r="M125" s="27">
        <v>82</v>
      </c>
      <c r="N125" s="27">
        <f t="shared" si="10"/>
        <v>1547</v>
      </c>
      <c r="O125" s="31">
        <f t="shared" si="11"/>
        <v>5.9276572917464937E-2</v>
      </c>
    </row>
    <row r="126" spans="1:15" s="1" customFormat="1" x14ac:dyDescent="0.2">
      <c r="A126" s="1" t="s">
        <v>52</v>
      </c>
      <c r="B126" s="27">
        <v>61</v>
      </c>
      <c r="C126" s="27">
        <v>71</v>
      </c>
      <c r="D126" s="27">
        <v>106</v>
      </c>
      <c r="E126" s="27">
        <v>140</v>
      </c>
      <c r="F126" s="27">
        <v>144</v>
      </c>
      <c r="G126" s="27">
        <v>82</v>
      </c>
      <c r="H126" s="27">
        <v>98</v>
      </c>
      <c r="I126" s="27">
        <v>132</v>
      </c>
      <c r="J126" s="27">
        <v>144</v>
      </c>
      <c r="K126" s="27">
        <v>138</v>
      </c>
      <c r="L126" s="27">
        <v>115</v>
      </c>
      <c r="M126" s="27">
        <v>79</v>
      </c>
      <c r="N126" s="27">
        <f t="shared" si="10"/>
        <v>1310</v>
      </c>
      <c r="O126" s="31">
        <f t="shared" si="11"/>
        <v>5.0195417273354283E-2</v>
      </c>
    </row>
    <row r="127" spans="1:15" s="1" customFormat="1" x14ac:dyDescent="0.2">
      <c r="A127" s="1" t="s">
        <v>53</v>
      </c>
      <c r="B127" s="27">
        <v>48</v>
      </c>
      <c r="C127" s="27">
        <v>66</v>
      </c>
      <c r="D127" s="27">
        <v>78</v>
      </c>
      <c r="E127" s="27">
        <v>131</v>
      </c>
      <c r="F127" s="27">
        <v>135</v>
      </c>
      <c r="G127" s="27">
        <v>93</v>
      </c>
      <c r="H127" s="27">
        <v>99</v>
      </c>
      <c r="I127" s="27">
        <v>116</v>
      </c>
      <c r="J127" s="27">
        <v>121</v>
      </c>
      <c r="K127" s="27">
        <v>148</v>
      </c>
      <c r="L127" s="27">
        <v>129</v>
      </c>
      <c r="M127" s="27">
        <v>66</v>
      </c>
      <c r="N127" s="27">
        <f t="shared" si="10"/>
        <v>1230</v>
      </c>
      <c r="O127" s="31">
        <f t="shared" si="11"/>
        <v>4.7130048279561652E-2</v>
      </c>
    </row>
    <row r="128" spans="1:15" s="1" customFormat="1" x14ac:dyDescent="0.2">
      <c r="A128" s="1" t="s">
        <v>48</v>
      </c>
      <c r="B128" s="27">
        <v>51</v>
      </c>
      <c r="C128" s="27">
        <v>41</v>
      </c>
      <c r="D128" s="27">
        <v>71</v>
      </c>
      <c r="E128" s="27">
        <v>146</v>
      </c>
      <c r="F128" s="27">
        <v>125</v>
      </c>
      <c r="G128" s="27">
        <v>69</v>
      </c>
      <c r="H128" s="27">
        <v>89</v>
      </c>
      <c r="I128" s="27">
        <v>104</v>
      </c>
      <c r="J128" s="27">
        <v>130</v>
      </c>
      <c r="K128" s="27">
        <v>130</v>
      </c>
      <c r="L128" s="27">
        <v>113</v>
      </c>
      <c r="M128" s="27">
        <v>66</v>
      </c>
      <c r="N128" s="27">
        <f t="shared" si="10"/>
        <v>1135</v>
      </c>
      <c r="O128" s="31">
        <f t="shared" si="11"/>
        <v>4.3489922599432906E-2</v>
      </c>
    </row>
    <row r="129" spans="1:15" s="1" customFormat="1" x14ac:dyDescent="0.2">
      <c r="A129" s="1" t="s">
        <v>49</v>
      </c>
      <c r="B129" s="27">
        <v>41</v>
      </c>
      <c r="C129" s="27">
        <v>39</v>
      </c>
      <c r="D129" s="27">
        <v>74</v>
      </c>
      <c r="E129" s="27">
        <v>135</v>
      </c>
      <c r="F129" s="27">
        <v>110</v>
      </c>
      <c r="G129" s="27">
        <v>78</v>
      </c>
      <c r="H129" s="27">
        <v>89</v>
      </c>
      <c r="I129" s="27">
        <v>110</v>
      </c>
      <c r="J129" s="27">
        <v>118</v>
      </c>
      <c r="K129" s="27">
        <v>121</v>
      </c>
      <c r="L129" s="27">
        <v>103</v>
      </c>
      <c r="M129" s="27">
        <v>66</v>
      </c>
      <c r="N129" s="27">
        <f t="shared" si="10"/>
        <v>1084</v>
      </c>
      <c r="O129" s="31">
        <f t="shared" si="11"/>
        <v>4.1535749865890106E-2</v>
      </c>
    </row>
    <row r="130" spans="1:15" s="1" customFormat="1" x14ac:dyDescent="0.2">
      <c r="A130" s="1" t="s">
        <v>54</v>
      </c>
      <c r="B130" s="27">
        <v>42</v>
      </c>
      <c r="C130" s="27">
        <v>33</v>
      </c>
      <c r="D130" s="27">
        <v>55</v>
      </c>
      <c r="E130" s="27">
        <v>111</v>
      </c>
      <c r="F130" s="27">
        <v>108</v>
      </c>
      <c r="G130" s="27">
        <v>60</v>
      </c>
      <c r="H130" s="27">
        <v>90</v>
      </c>
      <c r="I130" s="27">
        <v>86</v>
      </c>
      <c r="J130" s="27">
        <v>96</v>
      </c>
      <c r="K130" s="27">
        <v>102</v>
      </c>
      <c r="L130" s="27">
        <v>87</v>
      </c>
      <c r="M130" s="27">
        <v>61</v>
      </c>
      <c r="N130" s="27">
        <f t="shared" si="10"/>
        <v>931</v>
      </c>
      <c r="O130" s="31">
        <f t="shared" si="11"/>
        <v>3.5673231665261707E-2</v>
      </c>
    </row>
    <row r="131" spans="1:15" s="1" customFormat="1" x14ac:dyDescent="0.2">
      <c r="A131" s="1" t="s">
        <v>55</v>
      </c>
      <c r="B131" s="27">
        <v>26</v>
      </c>
      <c r="C131" s="27">
        <v>30</v>
      </c>
      <c r="D131" s="27">
        <v>48</v>
      </c>
      <c r="E131" s="27">
        <v>109</v>
      </c>
      <c r="F131" s="27">
        <v>95</v>
      </c>
      <c r="G131" s="27">
        <v>39</v>
      </c>
      <c r="H131" s="27">
        <v>61</v>
      </c>
      <c r="I131" s="27">
        <v>55</v>
      </c>
      <c r="J131" s="27">
        <v>81</v>
      </c>
      <c r="K131" s="27">
        <v>76</v>
      </c>
      <c r="L131" s="27">
        <v>65</v>
      </c>
      <c r="M131" s="27">
        <v>40</v>
      </c>
      <c r="N131" s="27">
        <f t="shared" si="10"/>
        <v>725</v>
      </c>
      <c r="O131" s="31">
        <f t="shared" si="11"/>
        <v>2.7779906506245688E-2</v>
      </c>
    </row>
    <row r="132" spans="1:15" s="1" customFormat="1" x14ac:dyDescent="0.2">
      <c r="A132" s="1" t="s">
        <v>8</v>
      </c>
      <c r="B132" s="27">
        <v>1468</v>
      </c>
      <c r="C132" s="27">
        <v>1512</v>
      </c>
      <c r="D132" s="27">
        <v>1986</v>
      </c>
      <c r="E132" s="27">
        <v>2952</v>
      </c>
      <c r="F132" s="27">
        <v>2705</v>
      </c>
      <c r="G132" s="27">
        <v>1643</v>
      </c>
      <c r="H132" s="27">
        <v>2205</v>
      </c>
      <c r="I132" s="27">
        <v>2560</v>
      </c>
      <c r="J132" s="27">
        <v>2465</v>
      </c>
      <c r="K132" s="27">
        <v>2600</v>
      </c>
      <c r="L132" s="27">
        <v>2365</v>
      </c>
      <c r="M132" s="27">
        <v>1637</v>
      </c>
      <c r="N132" s="27">
        <f t="shared" si="10"/>
        <v>26098</v>
      </c>
    </row>
  </sheetData>
  <pageMargins left="0.7" right="0.7" top="0.75" bottom="0.75" header="0.3" footer="0.3"/>
  <pageSetup scale="98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28"/>
  <sheetViews>
    <sheetView zoomScaleNormal="100" zoomScaleSheetLayoutView="100" workbookViewId="0"/>
  </sheetViews>
  <sheetFormatPr defaultRowHeight="12.75" x14ac:dyDescent="0.2"/>
  <sheetData>
    <row r="28" spans="13:13" x14ac:dyDescent="0.2">
      <c r="M28" s="5"/>
    </row>
  </sheetData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defaultRowHeight="12.75" x14ac:dyDescent="0.2"/>
  <cols>
    <col min="1" max="1" width="25.5703125" customWidth="1"/>
    <col min="2" max="2" width="9.5703125" customWidth="1"/>
  </cols>
  <sheetData>
    <row r="1" spans="1:14" x14ac:dyDescent="0.2">
      <c r="A1" s="12" t="s">
        <v>92</v>
      </c>
      <c r="B1" s="13">
        <v>41091</v>
      </c>
      <c r="C1" s="13">
        <v>41122</v>
      </c>
      <c r="D1" s="13">
        <v>41153</v>
      </c>
      <c r="E1" s="13">
        <v>41183</v>
      </c>
      <c r="F1" s="14">
        <v>41214</v>
      </c>
      <c r="G1" s="14">
        <v>41244</v>
      </c>
      <c r="H1" s="14">
        <v>41275</v>
      </c>
      <c r="I1" s="14">
        <v>41306</v>
      </c>
      <c r="J1" s="14">
        <v>41334</v>
      </c>
      <c r="K1" s="14">
        <v>41365</v>
      </c>
      <c r="L1" s="14">
        <v>41395</v>
      </c>
      <c r="M1" s="14">
        <v>41426</v>
      </c>
      <c r="N1" s="15" t="s">
        <v>8</v>
      </c>
    </row>
    <row r="2" spans="1:14" x14ac:dyDescent="0.2">
      <c r="A2" s="1" t="s">
        <v>44</v>
      </c>
      <c r="B2" s="1">
        <v>22</v>
      </c>
      <c r="C2" s="1">
        <v>20</v>
      </c>
      <c r="D2" s="1">
        <v>32</v>
      </c>
      <c r="E2" s="1">
        <v>31</v>
      </c>
      <c r="F2" s="1">
        <v>21</v>
      </c>
      <c r="G2" s="1">
        <v>17</v>
      </c>
      <c r="H2" s="1">
        <v>18</v>
      </c>
      <c r="I2" s="1">
        <v>23</v>
      </c>
      <c r="J2" s="1">
        <v>21</v>
      </c>
      <c r="K2" s="1">
        <v>19</v>
      </c>
      <c r="L2" s="1">
        <v>27</v>
      </c>
      <c r="M2" s="1">
        <v>15</v>
      </c>
      <c r="N2" s="35">
        <f>SUM(B2:M2)</f>
        <v>266</v>
      </c>
    </row>
    <row r="3" spans="1:14" x14ac:dyDescent="0.2">
      <c r="A3" s="1" t="s">
        <v>0</v>
      </c>
      <c r="B3" s="1">
        <v>17</v>
      </c>
      <c r="C3" s="1">
        <v>18</v>
      </c>
      <c r="D3" s="1">
        <v>21</v>
      </c>
      <c r="E3" s="1">
        <v>31</v>
      </c>
      <c r="F3" s="1">
        <v>22</v>
      </c>
      <c r="G3" s="1">
        <v>17</v>
      </c>
      <c r="H3" s="1">
        <v>27</v>
      </c>
      <c r="I3" s="1">
        <v>14</v>
      </c>
      <c r="J3" s="1">
        <v>23</v>
      </c>
      <c r="K3" s="1">
        <v>13</v>
      </c>
      <c r="L3" s="1">
        <v>26</v>
      </c>
      <c r="M3" s="1">
        <v>11</v>
      </c>
      <c r="N3" s="35">
        <f t="shared" ref="N3:N13" si="0">SUM(B3:M3)</f>
        <v>240</v>
      </c>
    </row>
    <row r="4" spans="1:14" x14ac:dyDescent="0.2">
      <c r="A4" s="1" t="s">
        <v>1</v>
      </c>
      <c r="B4" s="1">
        <v>30</v>
      </c>
      <c r="C4" s="1">
        <v>55</v>
      </c>
      <c r="D4" s="1">
        <v>60</v>
      </c>
      <c r="E4" s="1">
        <v>78</v>
      </c>
      <c r="F4" s="1">
        <v>56</v>
      </c>
      <c r="G4" s="1">
        <v>41</v>
      </c>
      <c r="H4" s="1">
        <v>80</v>
      </c>
      <c r="I4" s="1">
        <v>58</v>
      </c>
      <c r="J4" s="1">
        <v>56</v>
      </c>
      <c r="K4" s="1">
        <v>83</v>
      </c>
      <c r="L4" s="1">
        <v>68</v>
      </c>
      <c r="M4" s="1">
        <v>59</v>
      </c>
      <c r="N4" s="35">
        <f t="shared" si="0"/>
        <v>724</v>
      </c>
    </row>
    <row r="5" spans="1:14" x14ac:dyDescent="0.2">
      <c r="A5" s="1" t="s">
        <v>2</v>
      </c>
      <c r="B5" s="1">
        <v>14</v>
      </c>
      <c r="C5" s="1">
        <v>25</v>
      </c>
      <c r="D5" s="1">
        <v>26</v>
      </c>
      <c r="E5" s="1">
        <v>34</v>
      </c>
      <c r="F5" s="1">
        <v>26</v>
      </c>
      <c r="G5" s="1">
        <v>29</v>
      </c>
      <c r="H5" s="1">
        <v>27</v>
      </c>
      <c r="I5" s="1">
        <v>57</v>
      </c>
      <c r="J5" s="1">
        <v>58</v>
      </c>
      <c r="K5" s="1">
        <v>64</v>
      </c>
      <c r="L5" s="1">
        <v>58</v>
      </c>
      <c r="M5" s="1">
        <v>42</v>
      </c>
      <c r="N5" s="35">
        <f t="shared" si="0"/>
        <v>460</v>
      </c>
    </row>
    <row r="6" spans="1:14" x14ac:dyDescent="0.2">
      <c r="A6" s="1" t="s">
        <v>3</v>
      </c>
      <c r="B6" s="1">
        <v>4</v>
      </c>
      <c r="C6" s="1">
        <v>8</v>
      </c>
      <c r="D6" s="1">
        <v>29</v>
      </c>
      <c r="E6" s="1">
        <v>33</v>
      </c>
      <c r="F6" s="1">
        <v>17</v>
      </c>
      <c r="G6" s="1">
        <v>12</v>
      </c>
      <c r="H6" s="1">
        <v>8</v>
      </c>
      <c r="I6" s="1">
        <v>16</v>
      </c>
      <c r="J6" s="1">
        <v>21</v>
      </c>
      <c r="K6" s="1">
        <v>22</v>
      </c>
      <c r="L6" s="1">
        <v>8</v>
      </c>
      <c r="M6" s="1">
        <v>11</v>
      </c>
      <c r="N6" s="35">
        <f t="shared" si="0"/>
        <v>189</v>
      </c>
    </row>
    <row r="7" spans="1:14" x14ac:dyDescent="0.2">
      <c r="A7" s="1" t="s">
        <v>4</v>
      </c>
      <c r="B7" s="1">
        <v>2</v>
      </c>
      <c r="C7" s="1">
        <v>3</v>
      </c>
      <c r="D7" s="1">
        <v>9</v>
      </c>
      <c r="E7" s="1">
        <v>11</v>
      </c>
      <c r="F7" s="1">
        <v>8</v>
      </c>
      <c r="G7" s="1">
        <v>5</v>
      </c>
      <c r="H7" s="1">
        <v>7</v>
      </c>
      <c r="I7" s="1">
        <v>4</v>
      </c>
      <c r="J7" s="1">
        <v>9</v>
      </c>
      <c r="K7" s="1">
        <v>9</v>
      </c>
      <c r="L7" s="1">
        <v>7</v>
      </c>
      <c r="M7" s="1">
        <v>10</v>
      </c>
      <c r="N7" s="35">
        <f t="shared" si="0"/>
        <v>84</v>
      </c>
    </row>
    <row r="8" spans="1:14" x14ac:dyDescent="0.2">
      <c r="A8" s="1" t="s">
        <v>5</v>
      </c>
      <c r="B8" s="1">
        <v>4</v>
      </c>
      <c r="C8" s="1">
        <v>6</v>
      </c>
      <c r="D8" s="1">
        <v>2</v>
      </c>
      <c r="E8" s="1">
        <v>11</v>
      </c>
      <c r="F8" s="1">
        <v>4</v>
      </c>
      <c r="G8" s="1">
        <v>2</v>
      </c>
      <c r="H8" s="1">
        <v>9</v>
      </c>
      <c r="I8" s="1">
        <v>5</v>
      </c>
      <c r="J8" s="1">
        <v>13</v>
      </c>
      <c r="K8" s="1">
        <v>7</v>
      </c>
      <c r="L8" s="1">
        <v>9</v>
      </c>
      <c r="M8" s="1">
        <v>4</v>
      </c>
      <c r="N8" s="35">
        <f t="shared" si="0"/>
        <v>76</v>
      </c>
    </row>
    <row r="9" spans="1:14" x14ac:dyDescent="0.2">
      <c r="A9" s="1" t="s">
        <v>45</v>
      </c>
      <c r="B9" s="1">
        <v>7</v>
      </c>
      <c r="C9" s="1">
        <v>5</v>
      </c>
      <c r="D9" s="1">
        <v>8</v>
      </c>
      <c r="E9" s="1">
        <v>6</v>
      </c>
      <c r="F9" s="1">
        <v>8</v>
      </c>
      <c r="G9" s="1">
        <v>8</v>
      </c>
      <c r="H9" s="1">
        <v>6</v>
      </c>
      <c r="I9" s="1">
        <v>2</v>
      </c>
      <c r="J9" s="1">
        <v>3</v>
      </c>
      <c r="K9" s="1">
        <v>5</v>
      </c>
      <c r="L9" s="1">
        <v>5</v>
      </c>
      <c r="M9" s="1">
        <v>7</v>
      </c>
      <c r="N9" s="35">
        <f t="shared" si="0"/>
        <v>70</v>
      </c>
    </row>
    <row r="10" spans="1:14" x14ac:dyDescent="0.2">
      <c r="A10" s="1" t="s">
        <v>6</v>
      </c>
      <c r="B10" s="1">
        <v>12</v>
      </c>
      <c r="C10" s="1">
        <v>15</v>
      </c>
      <c r="D10" s="1">
        <v>9</v>
      </c>
      <c r="E10" s="1">
        <v>12</v>
      </c>
      <c r="F10" s="1">
        <v>12</v>
      </c>
      <c r="G10" s="1">
        <v>7</v>
      </c>
      <c r="H10" s="1">
        <v>19</v>
      </c>
      <c r="I10" s="1">
        <v>20</v>
      </c>
      <c r="J10" s="1">
        <v>20</v>
      </c>
      <c r="K10" s="1">
        <v>28</v>
      </c>
      <c r="L10" s="1">
        <v>12</v>
      </c>
      <c r="M10" s="1">
        <v>12</v>
      </c>
      <c r="N10" s="35">
        <f t="shared" si="0"/>
        <v>178</v>
      </c>
    </row>
    <row r="11" spans="1:14" x14ac:dyDescent="0.2">
      <c r="A11" s="1" t="s">
        <v>7</v>
      </c>
      <c r="B11" s="1">
        <v>4</v>
      </c>
      <c r="C11" s="1">
        <v>7</v>
      </c>
      <c r="D11" s="1">
        <v>11</v>
      </c>
      <c r="E11" s="1">
        <v>12</v>
      </c>
      <c r="F11" s="1">
        <v>13</v>
      </c>
      <c r="G11" s="1">
        <v>6</v>
      </c>
      <c r="H11" s="1">
        <v>15</v>
      </c>
      <c r="I11" s="1">
        <v>17</v>
      </c>
      <c r="J11" s="1">
        <v>14</v>
      </c>
      <c r="K11" s="1">
        <v>10</v>
      </c>
      <c r="L11" s="1">
        <v>13</v>
      </c>
      <c r="M11" s="1">
        <v>8</v>
      </c>
      <c r="N11" s="35">
        <f t="shared" si="0"/>
        <v>130</v>
      </c>
    </row>
    <row r="12" spans="1:14" x14ac:dyDescent="0.2">
      <c r="A12" s="1" t="s">
        <v>81</v>
      </c>
      <c r="B12" s="1">
        <v>4</v>
      </c>
      <c r="C12" s="1">
        <v>14</v>
      </c>
      <c r="D12" s="1">
        <v>31</v>
      </c>
      <c r="E12" s="1">
        <v>26</v>
      </c>
      <c r="F12" s="1">
        <v>19</v>
      </c>
      <c r="G12" s="1">
        <v>17</v>
      </c>
      <c r="H12" s="1">
        <v>21</v>
      </c>
      <c r="I12" s="1">
        <v>20</v>
      </c>
      <c r="J12" s="1">
        <v>32</v>
      </c>
      <c r="K12" s="1">
        <v>27</v>
      </c>
      <c r="L12" s="1">
        <v>27</v>
      </c>
      <c r="M12" s="1">
        <v>18</v>
      </c>
      <c r="N12" s="35">
        <f t="shared" si="0"/>
        <v>256</v>
      </c>
    </row>
    <row r="13" spans="1:14" x14ac:dyDescent="0.2">
      <c r="A13" s="1" t="s">
        <v>8</v>
      </c>
      <c r="B13" s="1">
        <v>120</v>
      </c>
      <c r="C13" s="1">
        <v>176</v>
      </c>
      <c r="D13" s="1">
        <v>238</v>
      </c>
      <c r="E13" s="1">
        <v>284</v>
      </c>
      <c r="F13" s="1">
        <v>205</v>
      </c>
      <c r="G13" s="1">
        <v>161</v>
      </c>
      <c r="H13" s="1">
        <v>237</v>
      </c>
      <c r="I13" s="1">
        <v>236</v>
      </c>
      <c r="J13" s="1">
        <v>269</v>
      </c>
      <c r="K13" s="1">
        <v>286</v>
      </c>
      <c r="L13" s="1">
        <v>259</v>
      </c>
      <c r="M13" s="1">
        <v>196</v>
      </c>
      <c r="N13" s="35">
        <f t="shared" si="0"/>
        <v>2667</v>
      </c>
    </row>
    <row r="14" spans="1:14" x14ac:dyDescent="0.2">
      <c r="A14" s="1"/>
      <c r="B14" s="1"/>
      <c r="C14" s="1"/>
      <c r="D14" s="1"/>
      <c r="E14" s="1"/>
    </row>
    <row r="15" spans="1:14" ht="23.25" x14ac:dyDescent="0.2">
      <c r="A15" s="12" t="s">
        <v>91</v>
      </c>
      <c r="B15" s="13">
        <v>41091</v>
      </c>
      <c r="C15" s="13">
        <v>41122</v>
      </c>
      <c r="D15" s="13">
        <v>41153</v>
      </c>
      <c r="E15" s="13">
        <v>41183</v>
      </c>
      <c r="F15" s="14">
        <v>41214</v>
      </c>
      <c r="G15" s="14">
        <v>41244</v>
      </c>
      <c r="H15" s="14">
        <v>41275</v>
      </c>
      <c r="I15" s="14">
        <v>41306</v>
      </c>
      <c r="J15" s="14">
        <v>41334</v>
      </c>
      <c r="K15" s="14">
        <v>41365</v>
      </c>
      <c r="L15" s="14">
        <v>41395</v>
      </c>
      <c r="M15" s="14">
        <v>41426</v>
      </c>
      <c r="N15" s="15" t="s">
        <v>8</v>
      </c>
    </row>
    <row r="16" spans="1:14" x14ac:dyDescent="0.2">
      <c r="A16" s="1" t="s">
        <v>44</v>
      </c>
      <c r="B16" s="1">
        <v>183</v>
      </c>
      <c r="C16" s="27">
        <v>197</v>
      </c>
      <c r="D16" s="27">
        <v>349</v>
      </c>
      <c r="E16" s="27">
        <v>400</v>
      </c>
      <c r="F16" s="1">
        <v>362</v>
      </c>
      <c r="G16" s="1">
        <v>271</v>
      </c>
      <c r="H16" s="1">
        <v>268</v>
      </c>
      <c r="I16" s="1">
        <v>322</v>
      </c>
      <c r="J16" s="1">
        <v>366</v>
      </c>
      <c r="K16" s="1">
        <v>359</v>
      </c>
      <c r="L16" s="1">
        <v>267</v>
      </c>
      <c r="M16" s="1">
        <v>193</v>
      </c>
      <c r="N16" s="35">
        <f>SUM(B16:M16)</f>
        <v>3537</v>
      </c>
    </row>
    <row r="17" spans="1:14" x14ac:dyDescent="0.2">
      <c r="A17" s="1" t="s">
        <v>0</v>
      </c>
      <c r="B17" s="1">
        <v>97</v>
      </c>
      <c r="C17" s="27">
        <v>119</v>
      </c>
      <c r="D17" s="27">
        <v>142</v>
      </c>
      <c r="E17" s="27">
        <v>172</v>
      </c>
      <c r="F17" s="1">
        <v>189</v>
      </c>
      <c r="G17" s="1">
        <v>108</v>
      </c>
      <c r="H17" s="1">
        <v>141</v>
      </c>
      <c r="I17" s="1">
        <v>132</v>
      </c>
      <c r="J17" s="1">
        <v>131</v>
      </c>
      <c r="K17" s="1">
        <v>161</v>
      </c>
      <c r="L17" s="1">
        <v>188</v>
      </c>
      <c r="M17" s="1">
        <v>95</v>
      </c>
      <c r="N17" s="35">
        <f t="shared" ref="N17:N26" si="1">SUM(B17:M17)</f>
        <v>1675</v>
      </c>
    </row>
    <row r="18" spans="1:14" x14ac:dyDescent="0.2">
      <c r="A18" s="1" t="s">
        <v>1</v>
      </c>
      <c r="B18" s="1">
        <v>239</v>
      </c>
      <c r="C18" s="27">
        <v>213</v>
      </c>
      <c r="D18" s="27">
        <v>219</v>
      </c>
      <c r="E18" s="27">
        <v>356</v>
      </c>
      <c r="F18" s="1">
        <v>347</v>
      </c>
      <c r="G18" s="1">
        <v>164</v>
      </c>
      <c r="H18" s="1">
        <v>312</v>
      </c>
      <c r="I18" s="1">
        <v>299</v>
      </c>
      <c r="J18" s="1">
        <v>251</v>
      </c>
      <c r="K18" s="1">
        <v>306</v>
      </c>
      <c r="L18" s="1">
        <v>342</v>
      </c>
      <c r="M18" s="1">
        <v>225</v>
      </c>
      <c r="N18" s="35">
        <f t="shared" si="1"/>
        <v>3273</v>
      </c>
    </row>
    <row r="19" spans="1:14" x14ac:dyDescent="0.2">
      <c r="A19" s="1" t="s">
        <v>2</v>
      </c>
      <c r="B19" s="1">
        <v>242</v>
      </c>
      <c r="C19" s="27">
        <v>260</v>
      </c>
      <c r="D19" s="27">
        <v>299</v>
      </c>
      <c r="E19" s="27">
        <v>491</v>
      </c>
      <c r="F19" s="1">
        <v>399</v>
      </c>
      <c r="G19" s="1">
        <v>224</v>
      </c>
      <c r="H19" s="1">
        <v>350</v>
      </c>
      <c r="I19" s="1">
        <v>358</v>
      </c>
      <c r="J19" s="1">
        <v>353</v>
      </c>
      <c r="K19" s="1">
        <v>393</v>
      </c>
      <c r="L19" s="1">
        <v>347</v>
      </c>
      <c r="M19" s="1">
        <v>267</v>
      </c>
      <c r="N19" s="35">
        <f t="shared" si="1"/>
        <v>3983</v>
      </c>
    </row>
    <row r="20" spans="1:14" x14ac:dyDescent="0.2">
      <c r="A20" s="1" t="s">
        <v>3</v>
      </c>
      <c r="B20" s="1">
        <v>33</v>
      </c>
      <c r="C20" s="27">
        <v>39</v>
      </c>
      <c r="D20" s="27">
        <v>104</v>
      </c>
      <c r="E20" s="27">
        <v>130</v>
      </c>
      <c r="F20" s="1">
        <v>119</v>
      </c>
      <c r="G20" s="1">
        <v>57</v>
      </c>
      <c r="H20" s="1">
        <v>35</v>
      </c>
      <c r="I20" s="1">
        <v>83</v>
      </c>
      <c r="J20" s="1">
        <v>115</v>
      </c>
      <c r="K20" s="1">
        <v>120</v>
      </c>
      <c r="L20" s="1">
        <v>44</v>
      </c>
      <c r="M20" s="1">
        <v>36</v>
      </c>
      <c r="N20" s="35">
        <f t="shared" si="1"/>
        <v>915</v>
      </c>
    </row>
    <row r="21" spans="1:14" x14ac:dyDescent="0.2">
      <c r="A21" s="1" t="s">
        <v>4</v>
      </c>
      <c r="B21" s="1">
        <v>130</v>
      </c>
      <c r="C21" s="27">
        <v>134</v>
      </c>
      <c r="D21" s="27">
        <v>157</v>
      </c>
      <c r="E21" s="27">
        <v>351</v>
      </c>
      <c r="F21" s="1">
        <v>306</v>
      </c>
      <c r="G21" s="1">
        <v>221</v>
      </c>
      <c r="H21" s="1">
        <v>294</v>
      </c>
      <c r="I21" s="1">
        <v>319</v>
      </c>
      <c r="J21" s="1">
        <v>305</v>
      </c>
      <c r="K21" s="1">
        <v>306</v>
      </c>
      <c r="L21" s="1">
        <v>305</v>
      </c>
      <c r="M21" s="1">
        <v>199</v>
      </c>
      <c r="N21" s="35">
        <f t="shared" si="1"/>
        <v>3027</v>
      </c>
    </row>
    <row r="22" spans="1:14" x14ac:dyDescent="0.2">
      <c r="A22" s="1" t="s">
        <v>5</v>
      </c>
      <c r="B22" s="1">
        <v>210</v>
      </c>
      <c r="C22">
        <v>212</v>
      </c>
      <c r="D22" s="27">
        <v>245</v>
      </c>
      <c r="E22" s="27">
        <v>382</v>
      </c>
      <c r="F22" s="1">
        <v>319</v>
      </c>
      <c r="G22" s="1">
        <v>183</v>
      </c>
      <c r="H22" s="1">
        <v>263</v>
      </c>
      <c r="I22" s="1">
        <v>276</v>
      </c>
      <c r="J22" s="1">
        <v>266</v>
      </c>
      <c r="K22" s="1">
        <v>266</v>
      </c>
      <c r="L22" s="1">
        <v>290</v>
      </c>
      <c r="M22" s="1">
        <v>177</v>
      </c>
      <c r="N22" s="35">
        <f t="shared" si="1"/>
        <v>3089</v>
      </c>
    </row>
    <row r="23" spans="1:14" x14ac:dyDescent="0.2">
      <c r="A23" s="1" t="s">
        <v>45</v>
      </c>
      <c r="B23" s="1">
        <v>43</v>
      </c>
      <c r="C23" s="27">
        <v>41</v>
      </c>
      <c r="D23" s="27">
        <v>41</v>
      </c>
      <c r="E23" s="27">
        <v>40</v>
      </c>
      <c r="F23" s="1">
        <v>54</v>
      </c>
      <c r="G23" s="1">
        <v>33</v>
      </c>
      <c r="H23" s="1">
        <v>43</v>
      </c>
      <c r="I23" s="1">
        <v>31</v>
      </c>
      <c r="J23" s="1">
        <v>33</v>
      </c>
      <c r="K23" s="1">
        <v>37</v>
      </c>
      <c r="L23" s="1">
        <v>25</v>
      </c>
      <c r="M23" s="1">
        <v>48</v>
      </c>
      <c r="N23" s="35">
        <f t="shared" si="1"/>
        <v>469</v>
      </c>
    </row>
    <row r="24" spans="1:14" x14ac:dyDescent="0.2">
      <c r="A24" s="1" t="s">
        <v>6</v>
      </c>
      <c r="B24" s="1">
        <v>119</v>
      </c>
      <c r="C24" s="27">
        <v>115</v>
      </c>
      <c r="D24" s="27">
        <v>118</v>
      </c>
      <c r="E24" s="27">
        <v>201</v>
      </c>
      <c r="F24" s="1">
        <v>185</v>
      </c>
      <c r="G24" s="1">
        <v>113</v>
      </c>
      <c r="H24" s="1">
        <v>132</v>
      </c>
      <c r="I24" s="1">
        <v>191</v>
      </c>
      <c r="J24" s="1">
        <v>144</v>
      </c>
      <c r="K24" s="1">
        <v>159</v>
      </c>
      <c r="L24" s="1">
        <v>183</v>
      </c>
      <c r="M24" s="1">
        <v>118</v>
      </c>
      <c r="N24" s="35">
        <f t="shared" si="1"/>
        <v>1778</v>
      </c>
    </row>
    <row r="25" spans="1:14" x14ac:dyDescent="0.2">
      <c r="A25" s="1" t="s">
        <v>7</v>
      </c>
      <c r="B25" s="1">
        <v>159</v>
      </c>
      <c r="C25" s="27">
        <v>168</v>
      </c>
      <c r="D25" s="27">
        <v>281</v>
      </c>
      <c r="E25" s="27">
        <v>404</v>
      </c>
      <c r="F25" s="1">
        <v>412</v>
      </c>
      <c r="G25" s="1">
        <v>253</v>
      </c>
      <c r="H25" s="1">
        <v>353</v>
      </c>
      <c r="I25" s="1">
        <v>531</v>
      </c>
      <c r="J25" s="1">
        <v>466</v>
      </c>
      <c r="K25" s="1">
        <v>467</v>
      </c>
      <c r="L25" s="1">
        <v>350</v>
      </c>
      <c r="M25" s="1">
        <v>257</v>
      </c>
      <c r="N25" s="35">
        <f t="shared" si="1"/>
        <v>4101</v>
      </c>
    </row>
    <row r="26" spans="1:14" x14ac:dyDescent="0.2">
      <c r="A26" s="1" t="s">
        <v>81</v>
      </c>
      <c r="B26" s="1">
        <v>4</v>
      </c>
      <c r="C26" s="27">
        <v>14</v>
      </c>
      <c r="D26" s="27">
        <v>31</v>
      </c>
      <c r="E26" s="27">
        <v>26</v>
      </c>
      <c r="F26" s="1">
        <v>19</v>
      </c>
      <c r="G26" s="1">
        <v>17</v>
      </c>
      <c r="H26" s="1">
        <v>21</v>
      </c>
      <c r="I26" s="1">
        <v>20</v>
      </c>
      <c r="J26" s="1">
        <v>32</v>
      </c>
      <c r="K26" s="1">
        <v>27</v>
      </c>
      <c r="L26" s="1">
        <v>27</v>
      </c>
      <c r="M26" s="1">
        <v>18</v>
      </c>
      <c r="N26" s="35">
        <f t="shared" si="1"/>
        <v>256</v>
      </c>
    </row>
    <row r="27" spans="1:14" x14ac:dyDescent="0.2">
      <c r="A27" s="1" t="s">
        <v>8</v>
      </c>
      <c r="B27" s="1">
        <v>1459</v>
      </c>
      <c r="C27" s="1">
        <v>1512</v>
      </c>
      <c r="D27" s="1">
        <v>1986</v>
      </c>
      <c r="E27" s="1">
        <v>2953</v>
      </c>
      <c r="F27" s="1">
        <v>2711</v>
      </c>
      <c r="G27" s="1">
        <v>1644</v>
      </c>
      <c r="H27" s="1">
        <v>2212</v>
      </c>
      <c r="I27" s="1">
        <v>2562</v>
      </c>
      <c r="J27" s="1">
        <v>2462</v>
      </c>
      <c r="K27" s="1">
        <v>2601</v>
      </c>
      <c r="L27" s="1">
        <v>2368</v>
      </c>
      <c r="M27" s="1">
        <v>1633</v>
      </c>
      <c r="N27" s="35">
        <f>SUM(B27:M27)</f>
        <v>26103</v>
      </c>
    </row>
    <row r="28" spans="1:14" x14ac:dyDescent="0.2">
      <c r="A28" s="1"/>
      <c r="C28" s="27"/>
      <c r="D28" s="27"/>
      <c r="E28" s="27"/>
    </row>
    <row r="29" spans="1:14" ht="25.5" x14ac:dyDescent="0.2">
      <c r="A29" s="12" t="s">
        <v>82</v>
      </c>
      <c r="B29" s="13">
        <v>41091</v>
      </c>
      <c r="C29" s="13">
        <v>41122</v>
      </c>
      <c r="D29" s="13">
        <v>41153</v>
      </c>
      <c r="E29" s="13">
        <v>41183</v>
      </c>
      <c r="F29" s="14">
        <v>41214</v>
      </c>
      <c r="G29" s="14">
        <v>41244</v>
      </c>
      <c r="H29" s="14">
        <v>41275</v>
      </c>
      <c r="I29" s="14">
        <v>41306</v>
      </c>
      <c r="J29" s="14">
        <v>41334</v>
      </c>
      <c r="K29" s="14">
        <v>41365</v>
      </c>
      <c r="L29" s="14">
        <v>41395</v>
      </c>
      <c r="M29" s="14">
        <v>41426</v>
      </c>
      <c r="N29" s="15" t="s">
        <v>79</v>
      </c>
    </row>
    <row r="30" spans="1:14" x14ac:dyDescent="0.2">
      <c r="A30" s="1" t="s">
        <v>44</v>
      </c>
      <c r="B30" s="34">
        <f t="shared" ref="B30:L30" si="2">B2/B16</f>
        <v>0.12021857923497267</v>
      </c>
      <c r="C30" s="34">
        <f t="shared" si="2"/>
        <v>0.10152284263959391</v>
      </c>
      <c r="D30" s="34">
        <f t="shared" si="2"/>
        <v>9.1690544412607447E-2</v>
      </c>
      <c r="E30" s="34">
        <f t="shared" si="2"/>
        <v>7.7499999999999999E-2</v>
      </c>
      <c r="F30" s="34">
        <f t="shared" si="2"/>
        <v>5.8011049723756904E-2</v>
      </c>
      <c r="G30" s="34">
        <f t="shared" si="2"/>
        <v>6.273062730627306E-2</v>
      </c>
      <c r="H30" s="34">
        <f t="shared" si="2"/>
        <v>6.7164179104477612E-2</v>
      </c>
      <c r="I30" s="34">
        <f t="shared" si="2"/>
        <v>7.1428571428571425E-2</v>
      </c>
      <c r="J30" s="34">
        <f t="shared" si="2"/>
        <v>5.737704918032787E-2</v>
      </c>
      <c r="K30" s="34">
        <f t="shared" si="2"/>
        <v>5.2924791086350974E-2</v>
      </c>
      <c r="L30" s="34">
        <f t="shared" si="2"/>
        <v>0.10112359550561797</v>
      </c>
      <c r="M30" s="34">
        <f t="shared" ref="M30" si="3">M2/M16</f>
        <v>7.7720207253886009E-2</v>
      </c>
      <c r="N30" s="34">
        <f t="shared" ref="N30:N41" si="4">N2/N16</f>
        <v>7.5204975968334753E-2</v>
      </c>
    </row>
    <row r="31" spans="1:14" x14ac:dyDescent="0.2">
      <c r="A31" s="1" t="s">
        <v>0</v>
      </c>
      <c r="B31" s="34">
        <f t="shared" ref="B31:L31" si="5">B3/B17</f>
        <v>0.17525773195876287</v>
      </c>
      <c r="C31" s="34">
        <f t="shared" si="5"/>
        <v>0.15126050420168066</v>
      </c>
      <c r="D31" s="34">
        <f t="shared" si="5"/>
        <v>0.14788732394366197</v>
      </c>
      <c r="E31" s="34">
        <f t="shared" si="5"/>
        <v>0.18023255813953487</v>
      </c>
      <c r="F31" s="34">
        <f t="shared" si="5"/>
        <v>0.1164021164021164</v>
      </c>
      <c r="G31" s="34">
        <f t="shared" si="5"/>
        <v>0.15740740740740741</v>
      </c>
      <c r="H31" s="34">
        <f t="shared" si="5"/>
        <v>0.19148936170212766</v>
      </c>
      <c r="I31" s="34">
        <f t="shared" si="5"/>
        <v>0.10606060606060606</v>
      </c>
      <c r="J31" s="34">
        <f t="shared" si="5"/>
        <v>0.17557251908396945</v>
      </c>
      <c r="K31" s="34">
        <f t="shared" si="5"/>
        <v>8.0745341614906832E-2</v>
      </c>
      <c r="L31" s="34">
        <f t="shared" si="5"/>
        <v>0.13829787234042554</v>
      </c>
      <c r="M31" s="34">
        <f t="shared" ref="M31" si="6">M3/M17</f>
        <v>0.11578947368421053</v>
      </c>
      <c r="N31" s="34">
        <f t="shared" si="4"/>
        <v>0.14328358208955225</v>
      </c>
    </row>
    <row r="32" spans="1:14" x14ac:dyDescent="0.2">
      <c r="A32" s="1" t="s">
        <v>1</v>
      </c>
      <c r="B32" s="34">
        <f t="shared" ref="B32:L32" si="7">B4/B18</f>
        <v>0.12552301255230125</v>
      </c>
      <c r="C32" s="34">
        <f t="shared" si="7"/>
        <v>0.25821596244131456</v>
      </c>
      <c r="D32" s="34">
        <f t="shared" si="7"/>
        <v>0.27397260273972601</v>
      </c>
      <c r="E32" s="34">
        <f t="shared" si="7"/>
        <v>0.21910112359550563</v>
      </c>
      <c r="F32" s="34">
        <f t="shared" si="7"/>
        <v>0.16138328530259366</v>
      </c>
      <c r="G32" s="34">
        <f t="shared" si="7"/>
        <v>0.25</v>
      </c>
      <c r="H32" s="34">
        <f t="shared" si="7"/>
        <v>0.25641025641025639</v>
      </c>
      <c r="I32" s="34">
        <f t="shared" si="7"/>
        <v>0.1939799331103679</v>
      </c>
      <c r="J32" s="34">
        <f t="shared" si="7"/>
        <v>0.22310756972111553</v>
      </c>
      <c r="K32" s="34">
        <f t="shared" si="7"/>
        <v>0.27124183006535946</v>
      </c>
      <c r="L32" s="34">
        <f t="shared" si="7"/>
        <v>0.19883040935672514</v>
      </c>
      <c r="M32" s="34">
        <f t="shared" ref="M32" si="8">M4/M18</f>
        <v>0.26222222222222225</v>
      </c>
      <c r="N32" s="34">
        <f t="shared" si="4"/>
        <v>0.22120378857317446</v>
      </c>
    </row>
    <row r="33" spans="1:14" x14ac:dyDescent="0.2">
      <c r="A33" s="1" t="s">
        <v>2</v>
      </c>
      <c r="B33" s="34">
        <f t="shared" ref="B33:L33" si="9">B5/B19</f>
        <v>5.7851239669421489E-2</v>
      </c>
      <c r="C33" s="34">
        <f t="shared" si="9"/>
        <v>9.6153846153846159E-2</v>
      </c>
      <c r="D33" s="34">
        <f t="shared" si="9"/>
        <v>8.6956521739130432E-2</v>
      </c>
      <c r="E33" s="34">
        <f t="shared" si="9"/>
        <v>6.9246435845213852E-2</v>
      </c>
      <c r="F33" s="34">
        <f t="shared" si="9"/>
        <v>6.5162907268170422E-2</v>
      </c>
      <c r="G33" s="34">
        <f t="shared" si="9"/>
        <v>0.12946428571428573</v>
      </c>
      <c r="H33" s="34">
        <f t="shared" si="9"/>
        <v>7.7142857142857138E-2</v>
      </c>
      <c r="I33" s="34">
        <f t="shared" si="9"/>
        <v>0.15921787709497207</v>
      </c>
      <c r="J33" s="34">
        <f t="shared" si="9"/>
        <v>0.1643059490084986</v>
      </c>
      <c r="K33" s="34">
        <f t="shared" si="9"/>
        <v>0.16284987277353691</v>
      </c>
      <c r="L33" s="34">
        <f t="shared" si="9"/>
        <v>0.16714697406340057</v>
      </c>
      <c r="M33" s="34">
        <f t="shared" ref="M33" si="10">M5/M19</f>
        <v>0.15730337078651685</v>
      </c>
      <c r="N33" s="34">
        <f t="shared" si="4"/>
        <v>0.11549083605322621</v>
      </c>
    </row>
    <row r="34" spans="1:14" x14ac:dyDescent="0.2">
      <c r="A34" s="1" t="s">
        <v>3</v>
      </c>
      <c r="B34" s="34">
        <f t="shared" ref="B34:L34" si="11">B6/B20</f>
        <v>0.12121212121212122</v>
      </c>
      <c r="C34" s="34">
        <f t="shared" si="11"/>
        <v>0.20512820512820512</v>
      </c>
      <c r="D34" s="34">
        <f t="shared" si="11"/>
        <v>0.27884615384615385</v>
      </c>
      <c r="E34" s="34">
        <f t="shared" si="11"/>
        <v>0.25384615384615383</v>
      </c>
      <c r="F34" s="34">
        <f t="shared" si="11"/>
        <v>0.14285714285714285</v>
      </c>
      <c r="G34" s="34">
        <f t="shared" si="11"/>
        <v>0.21052631578947367</v>
      </c>
      <c r="H34" s="34">
        <f t="shared" si="11"/>
        <v>0.22857142857142856</v>
      </c>
      <c r="I34" s="34">
        <f t="shared" si="11"/>
        <v>0.19277108433734941</v>
      </c>
      <c r="J34" s="34">
        <f t="shared" si="11"/>
        <v>0.18260869565217391</v>
      </c>
      <c r="K34" s="34">
        <f t="shared" si="11"/>
        <v>0.18333333333333332</v>
      </c>
      <c r="L34" s="34">
        <f t="shared" si="11"/>
        <v>0.18181818181818182</v>
      </c>
      <c r="M34" s="34">
        <f t="shared" ref="M34" si="12">M6/M20</f>
        <v>0.30555555555555558</v>
      </c>
      <c r="N34" s="34">
        <f t="shared" si="4"/>
        <v>0.20655737704918034</v>
      </c>
    </row>
    <row r="35" spans="1:14" x14ac:dyDescent="0.2">
      <c r="A35" s="1" t="s">
        <v>4</v>
      </c>
      <c r="B35" s="34">
        <f t="shared" ref="B35:L35" si="13">B7/B21</f>
        <v>1.5384615384615385E-2</v>
      </c>
      <c r="C35" s="34">
        <f t="shared" si="13"/>
        <v>2.2388059701492536E-2</v>
      </c>
      <c r="D35" s="34">
        <f t="shared" si="13"/>
        <v>5.7324840764331211E-2</v>
      </c>
      <c r="E35" s="34">
        <f t="shared" si="13"/>
        <v>3.1339031339031341E-2</v>
      </c>
      <c r="F35" s="34">
        <f t="shared" si="13"/>
        <v>2.6143790849673203E-2</v>
      </c>
      <c r="G35" s="34">
        <f t="shared" si="13"/>
        <v>2.2624434389140271E-2</v>
      </c>
      <c r="H35" s="34">
        <f t="shared" si="13"/>
        <v>2.3809523809523808E-2</v>
      </c>
      <c r="I35" s="34">
        <f t="shared" si="13"/>
        <v>1.2539184952978056E-2</v>
      </c>
      <c r="J35" s="34">
        <f t="shared" si="13"/>
        <v>2.9508196721311476E-2</v>
      </c>
      <c r="K35" s="34">
        <f t="shared" si="13"/>
        <v>2.9411764705882353E-2</v>
      </c>
      <c r="L35" s="34">
        <f t="shared" si="13"/>
        <v>2.2950819672131147E-2</v>
      </c>
      <c r="M35" s="34">
        <f t="shared" ref="M35" si="14">M7/M21</f>
        <v>5.0251256281407038E-2</v>
      </c>
      <c r="N35" s="34">
        <f t="shared" si="4"/>
        <v>2.7750247770069375E-2</v>
      </c>
    </row>
    <row r="36" spans="1:14" x14ac:dyDescent="0.2">
      <c r="A36" s="1" t="s">
        <v>5</v>
      </c>
      <c r="B36" s="34">
        <f t="shared" ref="B36:L36" si="15">B8/B22</f>
        <v>1.9047619047619049E-2</v>
      </c>
      <c r="C36" s="34">
        <f t="shared" si="15"/>
        <v>2.8301886792452831E-2</v>
      </c>
      <c r="D36" s="34">
        <f t="shared" si="15"/>
        <v>8.1632653061224497E-3</v>
      </c>
      <c r="E36" s="34">
        <f t="shared" si="15"/>
        <v>2.8795811518324606E-2</v>
      </c>
      <c r="F36" s="34">
        <f t="shared" si="15"/>
        <v>1.2539184952978056E-2</v>
      </c>
      <c r="G36" s="34">
        <f t="shared" si="15"/>
        <v>1.092896174863388E-2</v>
      </c>
      <c r="H36" s="34">
        <f t="shared" si="15"/>
        <v>3.4220532319391636E-2</v>
      </c>
      <c r="I36" s="34">
        <f t="shared" si="15"/>
        <v>1.8115942028985508E-2</v>
      </c>
      <c r="J36" s="34">
        <f t="shared" si="15"/>
        <v>4.8872180451127817E-2</v>
      </c>
      <c r="K36" s="34">
        <f t="shared" si="15"/>
        <v>2.6315789473684209E-2</v>
      </c>
      <c r="L36" s="34">
        <f t="shared" si="15"/>
        <v>3.1034482758620689E-2</v>
      </c>
      <c r="M36" s="34">
        <f t="shared" ref="M36" si="16">M8/M22</f>
        <v>2.2598870056497175E-2</v>
      </c>
      <c r="N36" s="34">
        <f t="shared" si="4"/>
        <v>2.4603431531239884E-2</v>
      </c>
    </row>
    <row r="37" spans="1:14" x14ac:dyDescent="0.2">
      <c r="A37" s="1" t="s">
        <v>45</v>
      </c>
      <c r="B37" s="34">
        <f t="shared" ref="B37:L37" si="17">B9/B23</f>
        <v>0.16279069767441862</v>
      </c>
      <c r="C37" s="34">
        <f t="shared" si="17"/>
        <v>0.12195121951219512</v>
      </c>
      <c r="D37" s="34">
        <f t="shared" si="17"/>
        <v>0.1951219512195122</v>
      </c>
      <c r="E37" s="34">
        <f t="shared" si="17"/>
        <v>0.15</v>
      </c>
      <c r="F37" s="34">
        <f t="shared" si="17"/>
        <v>0.14814814814814814</v>
      </c>
      <c r="G37" s="34">
        <f t="shared" si="17"/>
        <v>0.24242424242424243</v>
      </c>
      <c r="H37" s="34">
        <f t="shared" si="17"/>
        <v>0.13953488372093023</v>
      </c>
      <c r="I37" s="34">
        <f t="shared" si="17"/>
        <v>6.4516129032258063E-2</v>
      </c>
      <c r="J37" s="34">
        <f t="shared" si="17"/>
        <v>9.0909090909090912E-2</v>
      </c>
      <c r="K37" s="34">
        <f t="shared" si="17"/>
        <v>0.13513513513513514</v>
      </c>
      <c r="L37" s="34">
        <f t="shared" si="17"/>
        <v>0.2</v>
      </c>
      <c r="M37" s="34">
        <f t="shared" ref="M37" si="18">M9/M23</f>
        <v>0.14583333333333334</v>
      </c>
      <c r="N37" s="34">
        <f t="shared" si="4"/>
        <v>0.14925373134328357</v>
      </c>
    </row>
    <row r="38" spans="1:14" x14ac:dyDescent="0.2">
      <c r="A38" s="1" t="s">
        <v>6</v>
      </c>
      <c r="B38" s="34">
        <f t="shared" ref="B38:L38" si="19">B10/B24</f>
        <v>0.10084033613445378</v>
      </c>
      <c r="C38" s="34">
        <f t="shared" si="19"/>
        <v>0.13043478260869565</v>
      </c>
      <c r="D38" s="34">
        <f t="shared" si="19"/>
        <v>7.6271186440677971E-2</v>
      </c>
      <c r="E38" s="34">
        <f t="shared" si="19"/>
        <v>5.9701492537313432E-2</v>
      </c>
      <c r="F38" s="34">
        <f t="shared" si="19"/>
        <v>6.4864864864864868E-2</v>
      </c>
      <c r="G38" s="34">
        <f t="shared" si="19"/>
        <v>6.1946902654867256E-2</v>
      </c>
      <c r="H38" s="34">
        <f t="shared" si="19"/>
        <v>0.14393939393939395</v>
      </c>
      <c r="I38" s="34">
        <f t="shared" si="19"/>
        <v>0.10471204188481675</v>
      </c>
      <c r="J38" s="34">
        <f t="shared" si="19"/>
        <v>0.1388888888888889</v>
      </c>
      <c r="K38" s="34">
        <f t="shared" si="19"/>
        <v>0.1761006289308176</v>
      </c>
      <c r="L38" s="34">
        <f t="shared" si="19"/>
        <v>6.5573770491803282E-2</v>
      </c>
      <c r="M38" s="34">
        <f t="shared" ref="M38" si="20">M10/M24</f>
        <v>0.10169491525423729</v>
      </c>
      <c r="N38" s="34">
        <f t="shared" si="4"/>
        <v>0.10011248593925759</v>
      </c>
    </row>
    <row r="39" spans="1:14" x14ac:dyDescent="0.2">
      <c r="A39" s="1" t="s">
        <v>7</v>
      </c>
      <c r="B39" s="34">
        <f t="shared" ref="B39:L39" si="21">B11/B25</f>
        <v>2.5157232704402517E-2</v>
      </c>
      <c r="C39" s="34">
        <f t="shared" si="21"/>
        <v>4.1666666666666664E-2</v>
      </c>
      <c r="D39" s="34">
        <f t="shared" si="21"/>
        <v>3.9145907473309607E-2</v>
      </c>
      <c r="E39" s="34">
        <f t="shared" si="21"/>
        <v>2.9702970297029702E-2</v>
      </c>
      <c r="F39" s="34">
        <f t="shared" si="21"/>
        <v>3.1553398058252427E-2</v>
      </c>
      <c r="G39" s="34">
        <f t="shared" si="21"/>
        <v>2.3715415019762844E-2</v>
      </c>
      <c r="H39" s="34">
        <f t="shared" si="21"/>
        <v>4.2492917847025496E-2</v>
      </c>
      <c r="I39" s="34">
        <f t="shared" si="21"/>
        <v>3.2015065913370999E-2</v>
      </c>
      <c r="J39" s="34">
        <f t="shared" si="21"/>
        <v>3.0042918454935622E-2</v>
      </c>
      <c r="K39" s="34">
        <f t="shared" si="21"/>
        <v>2.1413276231263382E-2</v>
      </c>
      <c r="L39" s="34">
        <f t="shared" si="21"/>
        <v>3.7142857142857144E-2</v>
      </c>
      <c r="M39" s="34">
        <f t="shared" ref="M39" si="22">M11/M25</f>
        <v>3.1128404669260701E-2</v>
      </c>
      <c r="N39" s="34">
        <f t="shared" si="4"/>
        <v>3.1699585466959279E-2</v>
      </c>
    </row>
    <row r="40" spans="1:14" x14ac:dyDescent="0.2">
      <c r="A40" s="1" t="s">
        <v>81</v>
      </c>
      <c r="B40" s="34">
        <f t="shared" ref="B40:L40" si="23">B12/B26</f>
        <v>1</v>
      </c>
      <c r="C40" s="34">
        <f t="shared" si="23"/>
        <v>1</v>
      </c>
      <c r="D40" s="34">
        <f t="shared" si="23"/>
        <v>1</v>
      </c>
      <c r="E40" s="34">
        <f t="shared" si="23"/>
        <v>1</v>
      </c>
      <c r="F40" s="34">
        <f t="shared" si="23"/>
        <v>1</v>
      </c>
      <c r="G40" s="34">
        <f t="shared" si="23"/>
        <v>1</v>
      </c>
      <c r="H40" s="34">
        <f t="shared" si="23"/>
        <v>1</v>
      </c>
      <c r="I40" s="34">
        <f t="shared" si="23"/>
        <v>1</v>
      </c>
      <c r="J40" s="34">
        <f t="shared" si="23"/>
        <v>1</v>
      </c>
      <c r="K40" s="34">
        <f t="shared" si="23"/>
        <v>1</v>
      </c>
      <c r="L40" s="34">
        <f t="shared" si="23"/>
        <v>1</v>
      </c>
      <c r="M40" s="34">
        <f t="shared" ref="M40" si="24">M12/M26</f>
        <v>1</v>
      </c>
      <c r="N40" s="34">
        <f t="shared" si="4"/>
        <v>1</v>
      </c>
    </row>
    <row r="41" spans="1:14" x14ac:dyDescent="0.2">
      <c r="A41" s="1" t="s">
        <v>8</v>
      </c>
      <c r="B41" s="34">
        <f t="shared" ref="B41:L41" si="25">B13/B27</f>
        <v>8.2248115147361203E-2</v>
      </c>
      <c r="C41" s="34">
        <f t="shared" si="25"/>
        <v>0.1164021164021164</v>
      </c>
      <c r="D41" s="34">
        <f t="shared" si="25"/>
        <v>0.11983887210473314</v>
      </c>
      <c r="E41" s="34">
        <f t="shared" si="25"/>
        <v>9.6173383000338633E-2</v>
      </c>
      <c r="F41" s="34">
        <f t="shared" si="25"/>
        <v>7.5617853190704534E-2</v>
      </c>
      <c r="G41" s="34">
        <f t="shared" si="25"/>
        <v>9.793187347931874E-2</v>
      </c>
      <c r="H41" s="34">
        <f t="shared" si="25"/>
        <v>0.10714285714285714</v>
      </c>
      <c r="I41" s="34">
        <f t="shared" si="25"/>
        <v>9.2115534738485563E-2</v>
      </c>
      <c r="J41" s="34">
        <f t="shared" si="25"/>
        <v>0.10926076360682373</v>
      </c>
      <c r="K41" s="34">
        <f t="shared" si="25"/>
        <v>0.10995770857362552</v>
      </c>
      <c r="L41" s="34">
        <f t="shared" si="25"/>
        <v>0.109375</v>
      </c>
      <c r="M41" s="34">
        <f t="shared" ref="M41" si="26">M13/M27</f>
        <v>0.12002449479485609</v>
      </c>
      <c r="N41" s="34">
        <f t="shared" si="4"/>
        <v>0.10217216411906678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/>
  </sheetViews>
  <sheetFormatPr defaultRowHeight="12.75" x14ac:dyDescent="0.2"/>
  <cols>
    <col min="1" max="1" width="23.140625" customWidth="1"/>
  </cols>
  <sheetData>
    <row r="1" spans="1:18" ht="34.5" x14ac:dyDescent="0.2">
      <c r="A1" s="6" t="s">
        <v>85</v>
      </c>
      <c r="B1" s="20" t="s">
        <v>56</v>
      </c>
      <c r="C1" s="20" t="s">
        <v>40</v>
      </c>
      <c r="D1" s="20" t="s">
        <v>57</v>
      </c>
      <c r="E1" s="20" t="s">
        <v>41</v>
      </c>
      <c r="F1" s="21" t="s">
        <v>31</v>
      </c>
      <c r="G1" s="21" t="s">
        <v>32</v>
      </c>
      <c r="H1" s="21" t="s">
        <v>36</v>
      </c>
      <c r="I1" s="21" t="s">
        <v>37</v>
      </c>
      <c r="J1" s="21" t="s">
        <v>38</v>
      </c>
      <c r="K1" s="21" t="s">
        <v>58</v>
      </c>
      <c r="L1" s="21" t="s">
        <v>39</v>
      </c>
      <c r="M1" s="21" t="s">
        <v>59</v>
      </c>
      <c r="N1" s="6" t="s">
        <v>84</v>
      </c>
    </row>
    <row r="2" spans="1:18" x14ac:dyDescent="0.2">
      <c r="A2" s="22" t="s">
        <v>46</v>
      </c>
      <c r="B2" s="32"/>
      <c r="C2" s="32"/>
      <c r="D2" s="32"/>
      <c r="E2" s="32"/>
      <c r="F2" s="32"/>
      <c r="G2" s="32"/>
      <c r="H2" s="32">
        <v>0.84771241830065358</v>
      </c>
      <c r="I2" s="32">
        <v>0.73698014237542153</v>
      </c>
      <c r="J2" s="32">
        <v>0.64328358208955216</v>
      </c>
      <c r="K2" s="32">
        <v>0.71861640108822389</v>
      </c>
      <c r="L2" s="32">
        <v>0.6671732522796352</v>
      </c>
      <c r="M2" s="32">
        <v>0.69328703703703698</v>
      </c>
      <c r="N2" s="32">
        <f>AVERAGE(H2:M2)</f>
        <v>0.71784213886175385</v>
      </c>
    </row>
    <row r="3" spans="1:18" x14ac:dyDescent="0.2">
      <c r="A3" s="22" t="s">
        <v>70</v>
      </c>
      <c r="B3" s="32">
        <v>0.55349412492269634</v>
      </c>
      <c r="C3" s="32">
        <v>0.56299496040316777</v>
      </c>
      <c r="D3" s="32">
        <v>0.6914778856526429</v>
      </c>
      <c r="E3" s="32">
        <v>0.66301369863013693</v>
      </c>
      <c r="F3" s="32">
        <v>0.57440585009140765</v>
      </c>
      <c r="G3" s="32">
        <v>0.47469325153374231</v>
      </c>
      <c r="H3" s="32">
        <v>0.61560693641618491</v>
      </c>
      <c r="I3" s="32">
        <v>0.63714414821509258</v>
      </c>
      <c r="J3" s="32">
        <v>0.60574658502119649</v>
      </c>
      <c r="K3" s="32">
        <v>0.63324538258575203</v>
      </c>
      <c r="L3" s="32">
        <v>0.59547325102880655</v>
      </c>
      <c r="M3" s="32">
        <v>0.59726538222498449</v>
      </c>
      <c r="N3" s="32">
        <f>AVERAGE(B3:M3)</f>
        <v>0.60038012139381769</v>
      </c>
    </row>
    <row r="4" spans="1:18" x14ac:dyDescent="0.2">
      <c r="A4" s="22" t="s">
        <v>77</v>
      </c>
      <c r="B4" s="32">
        <v>0.51359084406294708</v>
      </c>
      <c r="C4" s="32">
        <v>0.51094890510948909</v>
      </c>
      <c r="D4" s="32">
        <v>0.60633727175080554</v>
      </c>
      <c r="E4" s="32">
        <v>0.59029054799558667</v>
      </c>
      <c r="F4" s="32">
        <v>0.54187767822360733</v>
      </c>
      <c r="G4" s="32">
        <v>0.47961630695443647</v>
      </c>
      <c r="H4" s="32">
        <v>0.59708529789969988</v>
      </c>
      <c r="I4" s="32">
        <v>0.5610547667342799</v>
      </c>
      <c r="J4" s="32">
        <v>0.58666666666666667</v>
      </c>
      <c r="K4" s="32">
        <v>0.61169354838709677</v>
      </c>
      <c r="L4" s="32">
        <v>0.58129913115432352</v>
      </c>
      <c r="M4" s="32">
        <v>0.55680317040951122</v>
      </c>
      <c r="N4" s="32">
        <f>AVERAGE(B4:M4)</f>
        <v>0.56143867794570412</v>
      </c>
    </row>
    <row r="5" spans="1:18" x14ac:dyDescent="0.2">
      <c r="A5" s="22" t="s">
        <v>80</v>
      </c>
      <c r="B5" s="32">
        <v>0.50412654745529573</v>
      </c>
      <c r="C5" s="32">
        <v>0.58641160949868076</v>
      </c>
      <c r="D5" s="32">
        <v>0.65730629225169013</v>
      </c>
      <c r="E5" s="32">
        <v>0.58784035807534507</v>
      </c>
      <c r="F5" s="32">
        <v>0.59447900466562986</v>
      </c>
      <c r="G5" s="32">
        <v>0.47197400487408608</v>
      </c>
      <c r="H5" s="32">
        <v>0.60281837160751561</v>
      </c>
      <c r="I5" s="32">
        <v>0.59377901578458681</v>
      </c>
      <c r="J5" s="32">
        <v>0.56021452949780592</v>
      </c>
      <c r="K5" s="32">
        <v>0.64025213867627195</v>
      </c>
      <c r="L5" s="32">
        <v>0.62727676588183034</v>
      </c>
      <c r="M5" s="32">
        <v>0.62587190868738107</v>
      </c>
      <c r="N5" s="32">
        <f>AVERAGE(B5:M5)</f>
        <v>0.58769587891300989</v>
      </c>
    </row>
    <row r="6" spans="1:18" x14ac:dyDescent="0.2">
      <c r="A6" s="22" t="s">
        <v>87</v>
      </c>
      <c r="B6" s="32">
        <v>0.5547391623806025</v>
      </c>
      <c r="C6" s="32">
        <v>0.54436619718309864</v>
      </c>
      <c r="D6" s="32">
        <v>0.48747815958066393</v>
      </c>
      <c r="E6" s="32">
        <v>0.45432441820076414</v>
      </c>
      <c r="F6" s="32">
        <v>0.40833654959475107</v>
      </c>
      <c r="G6" s="32">
        <v>0.38679867986798677</v>
      </c>
      <c r="H6" s="32">
        <v>0.48519579751671443</v>
      </c>
      <c r="I6" s="32">
        <v>0.42424242424242425</v>
      </c>
      <c r="J6" s="32">
        <v>0.40682414698162728</v>
      </c>
      <c r="K6" s="32">
        <v>0.44426229508196724</v>
      </c>
      <c r="L6" s="32">
        <v>0.44485903814262023</v>
      </c>
      <c r="M6" s="32">
        <v>0.4270096463022508</v>
      </c>
      <c r="N6" s="32">
        <f>AVERAGE(B6:M6)</f>
        <v>0.45570304292295588</v>
      </c>
    </row>
    <row r="7" spans="1:18" x14ac:dyDescent="0.2">
      <c r="A7" s="22" t="s">
        <v>88</v>
      </c>
      <c r="B7" s="32">
        <v>0.44534412955465585</v>
      </c>
      <c r="C7" s="32">
        <v>0.47323198942498346</v>
      </c>
      <c r="D7" s="32">
        <v>0.44042232277526394</v>
      </c>
      <c r="E7" s="32">
        <v>0.4230118443316413</v>
      </c>
      <c r="F7" s="32">
        <v>0.35517114464482885</v>
      </c>
      <c r="G7" s="32">
        <v>0.36976320582877958</v>
      </c>
      <c r="H7" s="32">
        <v>0.46254512635379064</v>
      </c>
      <c r="I7" s="32">
        <v>0.42072458122321776</v>
      </c>
      <c r="J7" s="32">
        <v>0.36713995943204869</v>
      </c>
      <c r="K7" s="32">
        <v>0.45636293733179545</v>
      </c>
      <c r="L7" s="32">
        <v>0.42145270270270269</v>
      </c>
      <c r="M7" s="32">
        <v>0.45537340619307831</v>
      </c>
      <c r="N7" s="32">
        <f>AVERAGE(B7:M7)</f>
        <v>0.42421194581639887</v>
      </c>
    </row>
    <row r="8" spans="1:18" x14ac:dyDescent="0.2">
      <c r="A8" s="22" t="s">
        <v>84</v>
      </c>
      <c r="B8" s="32">
        <f>AVERAGE(B2:B7)</f>
        <v>0.51425896167523955</v>
      </c>
      <c r="C8" s="32">
        <f t="shared" ref="C8:N8" si="0">AVERAGE(C2:C7)</f>
        <v>0.53559073232388399</v>
      </c>
      <c r="D8" s="32">
        <f t="shared" si="0"/>
        <v>0.57660438640221334</v>
      </c>
      <c r="E8" s="32">
        <f t="shared" si="0"/>
        <v>0.54369617344669474</v>
      </c>
      <c r="F8" s="32">
        <f t="shared" si="0"/>
        <v>0.49485404544404493</v>
      </c>
      <c r="G8" s="32">
        <f t="shared" si="0"/>
        <v>0.43656908981180625</v>
      </c>
      <c r="H8" s="32">
        <f t="shared" si="0"/>
        <v>0.6018273246824265</v>
      </c>
      <c r="I8" s="32">
        <f t="shared" si="0"/>
        <v>0.56232084642917057</v>
      </c>
      <c r="J8" s="32">
        <f t="shared" si="0"/>
        <v>0.52831257828148293</v>
      </c>
      <c r="K8" s="32">
        <f t="shared" si="0"/>
        <v>0.58407211719185126</v>
      </c>
      <c r="L8" s="32">
        <f t="shared" si="0"/>
        <v>0.55625569019831977</v>
      </c>
      <c r="M8" s="32">
        <f t="shared" si="0"/>
        <v>0.55926842514237374</v>
      </c>
      <c r="N8" s="32">
        <f t="shared" si="0"/>
        <v>0.55787863430894014</v>
      </c>
    </row>
    <row r="9" spans="1:18" x14ac:dyDescent="0.2">
      <c r="A9" s="2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8" ht="23.25" x14ac:dyDescent="0.2">
      <c r="A10" s="6" t="s">
        <v>35</v>
      </c>
      <c r="B10" s="20" t="s">
        <v>56</v>
      </c>
      <c r="C10" s="20" t="s">
        <v>40</v>
      </c>
      <c r="D10" s="20" t="s">
        <v>57</v>
      </c>
      <c r="E10" s="20" t="s">
        <v>41</v>
      </c>
      <c r="F10" s="21" t="s">
        <v>31</v>
      </c>
      <c r="G10" s="21" t="s">
        <v>32</v>
      </c>
      <c r="H10" s="21" t="s">
        <v>36</v>
      </c>
      <c r="I10" s="21" t="s">
        <v>37</v>
      </c>
      <c r="J10" s="21" t="s">
        <v>38</v>
      </c>
      <c r="K10" s="21" t="s">
        <v>58</v>
      </c>
      <c r="L10" s="21" t="s">
        <v>39</v>
      </c>
      <c r="M10" s="21" t="s">
        <v>59</v>
      </c>
      <c r="N10" s="6" t="s">
        <v>8</v>
      </c>
      <c r="O10" s="6" t="s">
        <v>12</v>
      </c>
      <c r="P10" s="3"/>
      <c r="Q10" s="2"/>
      <c r="R10" s="2"/>
    </row>
    <row r="11" spans="1:18" x14ac:dyDescent="0.2">
      <c r="A11" s="17" t="s">
        <v>34</v>
      </c>
      <c r="B11" s="28"/>
      <c r="C11" s="28"/>
      <c r="D11" s="28"/>
      <c r="E11" s="28"/>
      <c r="F11" s="28">
        <v>419</v>
      </c>
      <c r="G11" s="28">
        <v>219</v>
      </c>
      <c r="H11" s="28">
        <v>418</v>
      </c>
      <c r="I11" s="28">
        <v>460</v>
      </c>
      <c r="J11" s="28">
        <v>389</v>
      </c>
      <c r="K11" s="28">
        <v>522</v>
      </c>
      <c r="L11" s="28">
        <v>561</v>
      </c>
      <c r="M11" s="28">
        <v>322</v>
      </c>
      <c r="N11" s="28">
        <f t="shared" ref="N11:N18" si="1">SUM(B11:M11)</f>
        <v>3310</v>
      </c>
      <c r="O11" s="27">
        <f>SUMIF($B$18:$M$18,"&lt;&gt;",B11:M11)</f>
        <v>3310</v>
      </c>
      <c r="P11" s="3"/>
      <c r="Q11" s="2"/>
      <c r="R11" s="2"/>
    </row>
    <row r="12" spans="1:18" x14ac:dyDescent="0.2">
      <c r="A12" s="8" t="s">
        <v>33</v>
      </c>
      <c r="B12" s="28">
        <v>263</v>
      </c>
      <c r="C12" s="28">
        <v>250</v>
      </c>
      <c r="D12" s="28">
        <v>229</v>
      </c>
      <c r="E12" s="28">
        <v>661</v>
      </c>
      <c r="F12" s="28">
        <v>537</v>
      </c>
      <c r="G12" s="28">
        <v>265</v>
      </c>
      <c r="H12" s="28">
        <v>499</v>
      </c>
      <c r="I12" s="28">
        <v>549</v>
      </c>
      <c r="J12" s="28">
        <v>482</v>
      </c>
      <c r="K12" s="28">
        <v>827</v>
      </c>
      <c r="L12" s="28">
        <v>751</v>
      </c>
      <c r="M12" s="28">
        <v>514</v>
      </c>
      <c r="N12" s="28">
        <f t="shared" si="1"/>
        <v>5827</v>
      </c>
      <c r="O12" s="27">
        <f t="shared" ref="O12:O18" si="2">SUMIF($B$18:$M$18,"&lt;&gt;",B12:M12)</f>
        <v>5827</v>
      </c>
      <c r="P12" s="3"/>
      <c r="Q12" s="2"/>
      <c r="R12" s="2"/>
    </row>
    <row r="13" spans="1:18" x14ac:dyDescent="0.2">
      <c r="A13" s="8" t="s">
        <v>46</v>
      </c>
      <c r="B13" s="28">
        <v>360</v>
      </c>
      <c r="C13" s="28">
        <v>384</v>
      </c>
      <c r="D13" s="28">
        <v>805</v>
      </c>
      <c r="E13" s="28">
        <v>1536</v>
      </c>
      <c r="F13" s="26">
        <v>1362</v>
      </c>
      <c r="G13" s="26">
        <v>768</v>
      </c>
      <c r="H13" s="26">
        <v>1514</v>
      </c>
      <c r="I13" s="28">
        <v>2647</v>
      </c>
      <c r="J13" s="26">
        <v>2291</v>
      </c>
      <c r="K13" s="26">
        <v>2536</v>
      </c>
      <c r="L13" s="26">
        <v>2616</v>
      </c>
      <c r="M13" s="26">
        <v>1685</v>
      </c>
      <c r="N13" s="28">
        <f t="shared" si="1"/>
        <v>18504</v>
      </c>
      <c r="O13" s="27">
        <f t="shared" si="2"/>
        <v>18504</v>
      </c>
      <c r="P13" s="3"/>
      <c r="Q13" s="2"/>
      <c r="R13" s="2"/>
    </row>
    <row r="14" spans="1:18" x14ac:dyDescent="0.2">
      <c r="A14" s="8" t="s">
        <v>70</v>
      </c>
      <c r="B14" s="26">
        <v>1607</v>
      </c>
      <c r="C14" s="28">
        <v>1352</v>
      </c>
      <c r="D14" s="26">
        <v>1794</v>
      </c>
      <c r="E14" s="28">
        <v>2872</v>
      </c>
      <c r="F14" s="29">
        <v>2676</v>
      </c>
      <c r="G14" s="26">
        <v>1301</v>
      </c>
      <c r="H14" s="26">
        <v>2043</v>
      </c>
      <c r="I14" s="26">
        <v>2201</v>
      </c>
      <c r="J14" s="26">
        <v>2104</v>
      </c>
      <c r="K14" s="26">
        <v>2264</v>
      </c>
      <c r="L14" s="26">
        <v>2415</v>
      </c>
      <c r="M14" s="26">
        <v>1608</v>
      </c>
      <c r="N14" s="28">
        <f t="shared" si="1"/>
        <v>24237</v>
      </c>
      <c r="O14" s="27">
        <f t="shared" si="2"/>
        <v>24237</v>
      </c>
      <c r="P14" s="3"/>
      <c r="Q14" s="2"/>
      <c r="R14" s="2"/>
    </row>
    <row r="15" spans="1:18" x14ac:dyDescent="0.2">
      <c r="A15" s="8" t="s">
        <v>77</v>
      </c>
      <c r="B15" s="29">
        <v>1388</v>
      </c>
      <c r="C15" s="26">
        <v>1502</v>
      </c>
      <c r="D15" s="26">
        <v>1832</v>
      </c>
      <c r="E15" s="26">
        <v>2699</v>
      </c>
      <c r="F15" s="26">
        <v>2553</v>
      </c>
      <c r="G15" s="26">
        <v>1246</v>
      </c>
      <c r="H15" s="26">
        <v>2308</v>
      </c>
      <c r="I15" s="26">
        <v>2439</v>
      </c>
      <c r="J15" s="26">
        <v>2354</v>
      </c>
      <c r="K15" s="26">
        <v>2448</v>
      </c>
      <c r="L15" s="29">
        <v>2396</v>
      </c>
      <c r="M15" s="26">
        <v>1498</v>
      </c>
      <c r="N15" s="28">
        <f t="shared" si="1"/>
        <v>24663</v>
      </c>
      <c r="O15" s="27">
        <f t="shared" si="2"/>
        <v>24663</v>
      </c>
      <c r="P15" s="3"/>
      <c r="Q15" s="2"/>
      <c r="R15" s="2"/>
    </row>
    <row r="16" spans="1:18" x14ac:dyDescent="0.2">
      <c r="A16" s="8" t="s">
        <v>80</v>
      </c>
      <c r="B16" s="29">
        <v>1430</v>
      </c>
      <c r="C16" s="29">
        <v>1479</v>
      </c>
      <c r="D16" s="26">
        <v>1897</v>
      </c>
      <c r="E16" s="26">
        <v>2649</v>
      </c>
      <c r="F16" s="26">
        <v>2519</v>
      </c>
      <c r="G16" s="26">
        <v>1244</v>
      </c>
      <c r="H16" s="26">
        <v>1880</v>
      </c>
      <c r="I16" s="29">
        <v>2124</v>
      </c>
      <c r="J16" s="26">
        <v>2152</v>
      </c>
      <c r="K16" s="26">
        <v>2197</v>
      </c>
      <c r="L16" s="29">
        <v>2245</v>
      </c>
      <c r="M16" s="26">
        <v>1561</v>
      </c>
      <c r="N16" s="28">
        <f t="shared" si="1"/>
        <v>23377</v>
      </c>
      <c r="O16" s="27">
        <f t="shared" si="2"/>
        <v>23377</v>
      </c>
      <c r="P16" s="3"/>
      <c r="Q16" s="2"/>
      <c r="R16" s="2"/>
    </row>
    <row r="17" spans="1:18" x14ac:dyDescent="0.2">
      <c r="A17" s="8" t="s">
        <v>87</v>
      </c>
      <c r="B17" s="29">
        <v>1295</v>
      </c>
      <c r="C17" s="29">
        <v>1400</v>
      </c>
      <c r="D17" s="27">
        <v>1675</v>
      </c>
      <c r="E17" s="27">
        <v>2846</v>
      </c>
      <c r="F17" s="29">
        <v>2560</v>
      </c>
      <c r="G17" s="29">
        <v>1511</v>
      </c>
      <c r="H17" s="27">
        <v>2075</v>
      </c>
      <c r="I17" s="29">
        <v>2027</v>
      </c>
      <c r="J17" s="29">
        <v>2267</v>
      </c>
      <c r="K17" s="29">
        <v>2430</v>
      </c>
      <c r="L17" s="29">
        <v>2414</v>
      </c>
      <c r="M17" s="29">
        <v>1548</v>
      </c>
      <c r="N17" s="28">
        <f t="shared" si="1"/>
        <v>24048</v>
      </c>
      <c r="O17" s="27">
        <f t="shared" si="2"/>
        <v>24048</v>
      </c>
      <c r="P17" s="3"/>
      <c r="Q17" s="2"/>
      <c r="R17" s="2"/>
    </row>
    <row r="18" spans="1:18" x14ac:dyDescent="0.2">
      <c r="A18" s="36" t="s">
        <v>88</v>
      </c>
      <c r="B18" s="27">
        <v>1469</v>
      </c>
      <c r="C18" s="27">
        <v>1514</v>
      </c>
      <c r="D18" s="27">
        <v>1973</v>
      </c>
      <c r="E18" s="27">
        <v>2957</v>
      </c>
      <c r="F18" s="27">
        <v>2709</v>
      </c>
      <c r="G18" s="27">
        <v>1646</v>
      </c>
      <c r="H18" s="27">
        <v>2204</v>
      </c>
      <c r="I18" s="27">
        <v>2554</v>
      </c>
      <c r="J18" s="27">
        <v>2464</v>
      </c>
      <c r="K18" s="27">
        <v>2597</v>
      </c>
      <c r="L18" s="27">
        <v>2371</v>
      </c>
      <c r="M18" s="27">
        <v>1643</v>
      </c>
      <c r="N18" s="28">
        <f t="shared" si="1"/>
        <v>26101</v>
      </c>
      <c r="O18" s="27">
        <f t="shared" si="2"/>
        <v>26101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 to date</vt:lpstr>
      <vt:lpstr>Charts</vt:lpstr>
      <vt:lpstr>NGM Data</vt:lpstr>
      <vt:lpstr>Historical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Furuta</dc:creator>
  <cp:lastModifiedBy>Kenneth Furuta</cp:lastModifiedBy>
  <cp:lastPrinted>2010-03-04T22:24:19Z</cp:lastPrinted>
  <dcterms:created xsi:type="dcterms:W3CDTF">2007-09-16T00:48:09Z</dcterms:created>
  <dcterms:modified xsi:type="dcterms:W3CDTF">2014-07-03T19:11:46Z</dcterms:modified>
</cp:coreProperties>
</file>