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braries.ucr.edu\root\profiles\staff\kfuruta\My Documents\Digital Ref\Co-Chair Stuff\Statistics\14-15\"/>
    </mc:Choice>
  </mc:AlternateContent>
  <bookViews>
    <workbookView xWindow="0" yWindow="1950" windowWidth="12390" windowHeight="8520"/>
  </bookViews>
  <sheets>
    <sheet name="Year to date" sheetId="5" r:id="rId1"/>
    <sheet name="Charts" sheetId="4" r:id="rId2"/>
    <sheet name="NGM Data" sheetId="6" r:id="rId3"/>
    <sheet name="Historical Data" sheetId="7" r:id="rId4"/>
  </sheets>
  <calcPr calcId="152511"/>
</workbook>
</file>

<file path=xl/calcChain.xml><?xml version="1.0" encoding="utf-8"?>
<calcChain xmlns="http://schemas.openxmlformats.org/spreadsheetml/2006/main">
  <c r="M46" i="5" l="1"/>
  <c r="M45" i="5"/>
  <c r="M44" i="5"/>
  <c r="M43" i="5"/>
  <c r="M42" i="5"/>
  <c r="M41" i="5"/>
  <c r="M40" i="5"/>
  <c r="M39" i="5"/>
  <c r="M38" i="5"/>
  <c r="M37" i="5"/>
  <c r="M36" i="5"/>
  <c r="M35" i="5"/>
  <c r="M42" i="6"/>
  <c r="M41" i="6"/>
  <c r="M40" i="6"/>
  <c r="M39" i="6"/>
  <c r="M38" i="6"/>
  <c r="M37" i="6"/>
  <c r="M36" i="6"/>
  <c r="M35" i="6"/>
  <c r="M34" i="6"/>
  <c r="M33" i="6"/>
  <c r="M32" i="6"/>
  <c r="M31" i="6"/>
  <c r="L46" i="5" l="1"/>
  <c r="L45" i="5"/>
  <c r="L44" i="5"/>
  <c r="L43" i="5"/>
  <c r="L42" i="5"/>
  <c r="L41" i="5"/>
  <c r="L40" i="5"/>
  <c r="L39" i="5"/>
  <c r="L38" i="5"/>
  <c r="L37" i="5"/>
  <c r="L36" i="5"/>
  <c r="L35" i="5"/>
  <c r="L42" i="6"/>
  <c r="L41" i="6"/>
  <c r="L40" i="6"/>
  <c r="L39" i="6"/>
  <c r="L38" i="6"/>
  <c r="L37" i="6"/>
  <c r="L36" i="6"/>
  <c r="L35" i="6"/>
  <c r="L34" i="6"/>
  <c r="L33" i="6"/>
  <c r="L32" i="6"/>
  <c r="L31" i="6"/>
  <c r="K46" i="5" l="1"/>
  <c r="K45" i="5"/>
  <c r="K44" i="5"/>
  <c r="K43" i="5"/>
  <c r="K42" i="5"/>
  <c r="K41" i="5"/>
  <c r="K40" i="5"/>
  <c r="K39" i="5"/>
  <c r="K38" i="5"/>
  <c r="K37" i="5"/>
  <c r="K36" i="5"/>
  <c r="K35" i="5"/>
  <c r="K42" i="6"/>
  <c r="K41" i="6"/>
  <c r="K40" i="6"/>
  <c r="K39" i="6"/>
  <c r="K38" i="6"/>
  <c r="K37" i="6"/>
  <c r="K36" i="6"/>
  <c r="K35" i="6"/>
  <c r="K34" i="6"/>
  <c r="K33" i="6"/>
  <c r="K32" i="6"/>
  <c r="K31" i="6"/>
  <c r="J46" i="5" l="1"/>
  <c r="J45" i="5"/>
  <c r="J44" i="5"/>
  <c r="J43" i="5"/>
  <c r="J42" i="5"/>
  <c r="J41" i="5"/>
  <c r="J40" i="5"/>
  <c r="J39" i="5"/>
  <c r="J38" i="5"/>
  <c r="J37" i="5"/>
  <c r="J36" i="5"/>
  <c r="J35" i="5"/>
  <c r="J42" i="6"/>
  <c r="J41" i="6"/>
  <c r="J40" i="6"/>
  <c r="J39" i="6"/>
  <c r="J38" i="6"/>
  <c r="J37" i="6"/>
  <c r="J36" i="6"/>
  <c r="J35" i="6"/>
  <c r="J34" i="6"/>
  <c r="J33" i="6"/>
  <c r="J32" i="6"/>
  <c r="J31" i="6"/>
  <c r="I46" i="5" l="1"/>
  <c r="I45" i="5"/>
  <c r="I44" i="5"/>
  <c r="I43" i="5"/>
  <c r="I42" i="5"/>
  <c r="I41" i="5"/>
  <c r="I40" i="5"/>
  <c r="I39" i="5"/>
  <c r="I38" i="5"/>
  <c r="I37" i="5"/>
  <c r="I36" i="5"/>
  <c r="I35" i="5"/>
  <c r="I42" i="6"/>
  <c r="I41" i="6"/>
  <c r="I40" i="6"/>
  <c r="I39" i="6"/>
  <c r="I38" i="6"/>
  <c r="I37" i="6"/>
  <c r="I36" i="6"/>
  <c r="I35" i="6"/>
  <c r="I34" i="6"/>
  <c r="I33" i="6"/>
  <c r="I32" i="6"/>
  <c r="I31" i="6"/>
  <c r="H46" i="5" l="1"/>
  <c r="H45" i="5"/>
  <c r="H44" i="5"/>
  <c r="H43" i="5"/>
  <c r="H42" i="5"/>
  <c r="H41" i="5"/>
  <c r="H40" i="5"/>
  <c r="H39" i="5"/>
  <c r="H38" i="5"/>
  <c r="H37" i="5"/>
  <c r="H36" i="5"/>
  <c r="H35" i="5"/>
  <c r="H42" i="6"/>
  <c r="H41" i="6"/>
  <c r="H40" i="6"/>
  <c r="H39" i="6"/>
  <c r="H38" i="6"/>
  <c r="H37" i="6"/>
  <c r="H36" i="6"/>
  <c r="H35" i="6"/>
  <c r="H34" i="6"/>
  <c r="H33" i="6"/>
  <c r="H32" i="6"/>
  <c r="H31" i="6"/>
  <c r="G46" i="5" l="1"/>
  <c r="G45" i="5"/>
  <c r="G44" i="5"/>
  <c r="G43" i="5"/>
  <c r="G42" i="5"/>
  <c r="G41" i="5"/>
  <c r="G40" i="5"/>
  <c r="G39" i="5"/>
  <c r="G38" i="5"/>
  <c r="G37" i="5"/>
  <c r="G36" i="5"/>
  <c r="G35" i="5"/>
  <c r="G42" i="6"/>
  <c r="G41" i="6"/>
  <c r="G40" i="6"/>
  <c r="G39" i="6"/>
  <c r="G38" i="6"/>
  <c r="G37" i="6"/>
  <c r="G36" i="6"/>
  <c r="G35" i="6"/>
  <c r="G34" i="6"/>
  <c r="G33" i="6"/>
  <c r="G32" i="6"/>
  <c r="G31" i="6"/>
  <c r="F46" i="5" l="1"/>
  <c r="F45" i="5"/>
  <c r="F44" i="5"/>
  <c r="F43" i="5"/>
  <c r="F42" i="5"/>
  <c r="F41" i="5"/>
  <c r="F40" i="5"/>
  <c r="F39" i="5"/>
  <c r="F38" i="5"/>
  <c r="F37" i="5"/>
  <c r="F36" i="5"/>
  <c r="F35" i="5"/>
  <c r="F42" i="6"/>
  <c r="F41" i="6"/>
  <c r="F40" i="6"/>
  <c r="F39" i="6"/>
  <c r="F38" i="6"/>
  <c r="F37" i="6"/>
  <c r="F36" i="6"/>
  <c r="F35" i="6"/>
  <c r="F34" i="6"/>
  <c r="F33" i="6"/>
  <c r="F32" i="6"/>
  <c r="F31" i="6"/>
  <c r="E46" i="5" l="1"/>
  <c r="E45" i="5"/>
  <c r="E44" i="5"/>
  <c r="E43" i="5"/>
  <c r="E42" i="5"/>
  <c r="E41" i="5"/>
  <c r="E40" i="5"/>
  <c r="E39" i="5"/>
  <c r="E38" i="5"/>
  <c r="E37" i="5"/>
  <c r="E36" i="5"/>
  <c r="E35" i="5"/>
  <c r="E42" i="6"/>
  <c r="E41" i="6"/>
  <c r="E40" i="6"/>
  <c r="E39" i="6"/>
  <c r="E38" i="6"/>
  <c r="E37" i="6"/>
  <c r="E36" i="6"/>
  <c r="E35" i="6"/>
  <c r="E34" i="6"/>
  <c r="E33" i="6"/>
  <c r="E32" i="6"/>
  <c r="E31" i="6"/>
  <c r="D46" i="5" l="1"/>
  <c r="D45" i="5"/>
  <c r="D44" i="5"/>
  <c r="D43" i="5"/>
  <c r="D42" i="5"/>
  <c r="D41" i="5"/>
  <c r="D40" i="5"/>
  <c r="D39" i="5"/>
  <c r="D38" i="5"/>
  <c r="D37" i="5"/>
  <c r="D36" i="5"/>
  <c r="D35" i="5"/>
  <c r="D42" i="6"/>
  <c r="D41" i="6"/>
  <c r="D40" i="6"/>
  <c r="D39" i="6"/>
  <c r="D38" i="6"/>
  <c r="D37" i="6"/>
  <c r="D36" i="6"/>
  <c r="D35" i="6"/>
  <c r="D34" i="6"/>
  <c r="D33" i="6"/>
  <c r="D32" i="6"/>
  <c r="D31" i="6"/>
  <c r="C46" i="5" l="1"/>
  <c r="C45" i="5"/>
  <c r="C44" i="5"/>
  <c r="C43" i="5"/>
  <c r="C42" i="5"/>
  <c r="C41" i="5"/>
  <c r="C40" i="5"/>
  <c r="C39" i="5"/>
  <c r="C38" i="5"/>
  <c r="C37" i="5"/>
  <c r="C36" i="5"/>
  <c r="C35" i="5"/>
  <c r="C42" i="6"/>
  <c r="C41" i="6"/>
  <c r="C40" i="6"/>
  <c r="C39" i="6"/>
  <c r="C38" i="6"/>
  <c r="C37" i="6"/>
  <c r="C36" i="6"/>
  <c r="C35" i="6"/>
  <c r="C34" i="6"/>
  <c r="C33" i="6"/>
  <c r="C32" i="6"/>
  <c r="C31" i="6"/>
  <c r="M9" i="7" l="1"/>
  <c r="L9" i="7"/>
  <c r="K9" i="7"/>
  <c r="J9" i="7"/>
  <c r="I9" i="7"/>
  <c r="H9" i="7"/>
  <c r="G9" i="7"/>
  <c r="F9" i="7"/>
  <c r="E9" i="7"/>
  <c r="D9" i="7"/>
  <c r="C9" i="7"/>
  <c r="B9" i="7"/>
  <c r="B46" i="5" l="1"/>
  <c r="B45" i="5"/>
  <c r="B44" i="5"/>
  <c r="B43" i="5"/>
  <c r="B42" i="5"/>
  <c r="B41" i="5"/>
  <c r="B40" i="5"/>
  <c r="B39" i="5"/>
  <c r="B38" i="5"/>
  <c r="B37" i="5"/>
  <c r="B36" i="5"/>
  <c r="B35" i="5"/>
  <c r="B42" i="6" l="1"/>
  <c r="B41" i="6"/>
  <c r="B40" i="6"/>
  <c r="B39" i="6"/>
  <c r="B38" i="6"/>
  <c r="B37" i="6"/>
  <c r="B36" i="6"/>
  <c r="B35" i="6"/>
  <c r="B34" i="6"/>
  <c r="B33" i="6"/>
  <c r="B32" i="6"/>
  <c r="B31" i="6"/>
  <c r="O20" i="7"/>
  <c r="O19" i="7"/>
  <c r="O18" i="7"/>
  <c r="O17" i="7"/>
  <c r="O16" i="7"/>
  <c r="O15" i="7"/>
  <c r="O14" i="7"/>
  <c r="O13" i="7"/>
  <c r="O12" i="7"/>
  <c r="N8" i="7"/>
  <c r="N9" i="7" s="1"/>
  <c r="N105" i="5" l="1"/>
  <c r="N104" i="5"/>
  <c r="N103" i="5"/>
  <c r="N102" i="5"/>
  <c r="N101" i="5"/>
  <c r="N100" i="5"/>
  <c r="N99" i="5"/>
  <c r="N98" i="5"/>
  <c r="N97" i="5"/>
  <c r="N96" i="5"/>
  <c r="N95" i="5"/>
  <c r="N92" i="5"/>
  <c r="N91" i="5"/>
  <c r="N90" i="5"/>
  <c r="N89" i="5"/>
  <c r="N88" i="5"/>
  <c r="N87" i="5"/>
  <c r="N86" i="5"/>
  <c r="N85" i="5"/>
  <c r="N84" i="5"/>
  <c r="N83" i="5"/>
  <c r="N82" i="5"/>
  <c r="N7" i="7" l="1"/>
  <c r="N18" i="7" l="1"/>
  <c r="N17" i="7"/>
  <c r="N16" i="7"/>
  <c r="N15" i="7"/>
  <c r="N14" i="7"/>
  <c r="N13" i="7"/>
  <c r="N12" i="7"/>
  <c r="N6" i="7"/>
  <c r="N5" i="7"/>
  <c r="N4" i="7"/>
  <c r="N3" i="7"/>
  <c r="N2" i="7"/>
  <c r="N2" i="5"/>
  <c r="C16" i="5" s="1"/>
  <c r="N3" i="5"/>
  <c r="N4" i="5"/>
  <c r="C18" i="5" s="1"/>
  <c r="N5" i="5"/>
  <c r="N6" i="5"/>
  <c r="N7" i="5"/>
  <c r="N8" i="5"/>
  <c r="N9" i="5"/>
  <c r="C23" i="5" s="1"/>
  <c r="N10" i="5"/>
  <c r="C24" i="5" s="1"/>
  <c r="N11" i="5"/>
  <c r="C25" i="5" s="1"/>
  <c r="N12" i="5"/>
  <c r="N13" i="5"/>
  <c r="C26" i="5" s="1"/>
  <c r="N50" i="5"/>
  <c r="O50" i="5" s="1"/>
  <c r="N51" i="5"/>
  <c r="N52" i="5"/>
  <c r="N53" i="5"/>
  <c r="N54" i="5"/>
  <c r="N55" i="5"/>
  <c r="N27" i="6"/>
  <c r="N12" i="6"/>
  <c r="N60" i="5"/>
  <c r="N64" i="5"/>
  <c r="N65" i="5"/>
  <c r="N66" i="5"/>
  <c r="N67" i="5"/>
  <c r="N68" i="5"/>
  <c r="N69" i="5"/>
  <c r="N70" i="5"/>
  <c r="N71" i="5"/>
  <c r="N72" i="5"/>
  <c r="N73" i="5"/>
  <c r="N74" i="5"/>
  <c r="N28" i="6"/>
  <c r="N17" i="6"/>
  <c r="N2" i="6"/>
  <c r="N26" i="6"/>
  <c r="N25" i="6"/>
  <c r="N24" i="6"/>
  <c r="N23" i="6"/>
  <c r="N22" i="6"/>
  <c r="N21" i="6"/>
  <c r="N20" i="6"/>
  <c r="N19" i="6"/>
  <c r="N18" i="6"/>
  <c r="N3" i="6"/>
  <c r="N4" i="6"/>
  <c r="N5" i="6"/>
  <c r="N6" i="6"/>
  <c r="N7" i="6"/>
  <c r="N8" i="6"/>
  <c r="N9" i="6"/>
  <c r="N10" i="6"/>
  <c r="N11" i="6"/>
  <c r="N13" i="6"/>
  <c r="N56" i="5"/>
  <c r="N57" i="5"/>
  <c r="N58" i="5"/>
  <c r="N59" i="5"/>
  <c r="N61" i="5"/>
  <c r="N108" i="5"/>
  <c r="N77" i="5"/>
  <c r="N132" i="5"/>
  <c r="N131" i="5"/>
  <c r="N130" i="5"/>
  <c r="N129" i="5"/>
  <c r="N128" i="5"/>
  <c r="O128" i="5" s="1"/>
  <c r="N127" i="5"/>
  <c r="N126" i="5"/>
  <c r="N125" i="5"/>
  <c r="N124" i="5"/>
  <c r="O124" i="5" s="1"/>
  <c r="N123" i="5"/>
  <c r="N122" i="5"/>
  <c r="N121" i="5"/>
  <c r="N120" i="5"/>
  <c r="O120" i="5" s="1"/>
  <c r="N119" i="5"/>
  <c r="N118" i="5"/>
  <c r="N117" i="5"/>
  <c r="N116" i="5"/>
  <c r="O116" i="5" s="1"/>
  <c r="N115" i="5"/>
  <c r="N114" i="5"/>
  <c r="N113" i="5"/>
  <c r="N112" i="5"/>
  <c r="O112" i="5" s="1"/>
  <c r="N111" i="5"/>
  <c r="N110" i="5"/>
  <c r="O110" i="5" s="1"/>
  <c r="N109" i="5"/>
  <c r="N78" i="5"/>
  <c r="O118" i="5" l="1"/>
  <c r="O114" i="5"/>
  <c r="N32" i="6"/>
  <c r="N36" i="5" s="1"/>
  <c r="N40" i="6"/>
  <c r="N44" i="5" s="1"/>
  <c r="N36" i="6"/>
  <c r="N40" i="5" s="1"/>
  <c r="O55" i="5"/>
  <c r="C21" i="5"/>
  <c r="N42" i="6"/>
  <c r="N46" i="5" s="1"/>
  <c r="N37" i="6"/>
  <c r="N41" i="5" s="1"/>
  <c r="N33" i="6"/>
  <c r="N37" i="5" s="1"/>
  <c r="O8" i="5"/>
  <c r="O60" i="5"/>
  <c r="N34" i="6"/>
  <c r="N38" i="5" s="1"/>
  <c r="N38" i="6"/>
  <c r="N42" i="5" s="1"/>
  <c r="N39" i="6"/>
  <c r="N43" i="5" s="1"/>
  <c r="N35" i="6"/>
  <c r="N39" i="5" s="1"/>
  <c r="O122" i="5"/>
  <c r="O130" i="5"/>
  <c r="O108" i="5"/>
  <c r="O126" i="5"/>
  <c r="O71" i="5"/>
  <c r="D25" i="5"/>
  <c r="O69" i="5"/>
  <c r="O74" i="5"/>
  <c r="O111" i="5"/>
  <c r="O10" i="5"/>
  <c r="N31" i="6"/>
  <c r="N35" i="5" s="1"/>
  <c r="O68" i="5"/>
  <c r="O64" i="5"/>
  <c r="O61" i="5"/>
  <c r="O72" i="5"/>
  <c r="O109" i="5"/>
  <c r="O113" i="5"/>
  <c r="D24" i="5"/>
  <c r="N41" i="6"/>
  <c r="N45" i="5" s="1"/>
  <c r="O70" i="5"/>
  <c r="O66" i="5"/>
  <c r="O59" i="5"/>
  <c r="O53" i="5"/>
  <c r="O51" i="5"/>
  <c r="O7" i="5"/>
  <c r="C17" i="5"/>
  <c r="D17" i="5" s="1"/>
  <c r="D23" i="5"/>
  <c r="O5" i="5"/>
  <c r="O3" i="5"/>
  <c r="O9" i="5"/>
  <c r="C19" i="5"/>
  <c r="O65" i="5"/>
  <c r="O11" i="5"/>
  <c r="N79" i="5"/>
  <c r="O57" i="5"/>
  <c r="O73" i="5"/>
  <c r="O67" i="5"/>
  <c r="O12" i="5"/>
  <c r="O115" i="5"/>
  <c r="O117" i="5"/>
  <c r="O119" i="5"/>
  <c r="O121" i="5"/>
  <c r="O123" i="5"/>
  <c r="O125" i="5"/>
  <c r="O127" i="5"/>
  <c r="O129" i="5"/>
  <c r="D21" i="5"/>
  <c r="D18" i="5"/>
  <c r="D16" i="5"/>
  <c r="O2" i="5"/>
  <c r="O131" i="5"/>
  <c r="O58" i="5"/>
  <c r="O56" i="5"/>
  <c r="O54" i="5"/>
  <c r="D19" i="5"/>
  <c r="O52" i="5"/>
  <c r="O4" i="5"/>
  <c r="O6" i="5"/>
  <c r="C20" i="5"/>
  <c r="D20" i="5" s="1"/>
  <c r="C22" i="5"/>
  <c r="D22" i="5" s="1"/>
</calcChain>
</file>

<file path=xl/sharedStrings.xml><?xml version="1.0" encoding="utf-8"?>
<sst xmlns="http://schemas.openxmlformats.org/spreadsheetml/2006/main" count="235" uniqueCount="96">
  <si>
    <t>Davis</t>
  </si>
  <si>
    <t>Irvine</t>
  </si>
  <si>
    <t>Los Angeles</t>
  </si>
  <si>
    <t>Merced</t>
  </si>
  <si>
    <t>Riverside</t>
  </si>
  <si>
    <t>San Diego</t>
  </si>
  <si>
    <t>Santa Barbara</t>
  </si>
  <si>
    <t>Santa Cruz</t>
  </si>
  <si>
    <t>Total</t>
  </si>
  <si>
    <t>Sessions requested (from all UCs)</t>
  </si>
  <si>
    <t>Percent</t>
  </si>
  <si>
    <t>Sessions requested (by campus)</t>
  </si>
  <si>
    <t>Year to Date</t>
  </si>
  <si>
    <t>Total Requests by Day</t>
  </si>
  <si>
    <t>Average per day</t>
  </si>
  <si>
    <t>Sessions Accepted (by responding library)</t>
  </si>
  <si>
    <t>10-11 am</t>
  </si>
  <si>
    <t>12-1 pm</t>
  </si>
  <si>
    <t>1-2 pm</t>
  </si>
  <si>
    <t>2-3 pm</t>
  </si>
  <si>
    <t>3-4 pm</t>
  </si>
  <si>
    <t>4-5 pm</t>
  </si>
  <si>
    <t>5-6 pm</t>
  </si>
  <si>
    <t>Sunday</t>
  </si>
  <si>
    <t>Monday</t>
  </si>
  <si>
    <t>Tuesday</t>
  </si>
  <si>
    <t>Wednesday</t>
  </si>
  <si>
    <t>Thursday</t>
  </si>
  <si>
    <t>Friday</t>
  </si>
  <si>
    <t>Total or Average</t>
  </si>
  <si>
    <t>11-12 pm</t>
  </si>
  <si>
    <t>Nov</t>
  </si>
  <si>
    <t>Dec</t>
  </si>
  <si>
    <t>2007-08</t>
  </si>
  <si>
    <t>2006-07</t>
  </si>
  <si>
    <t>Sessions Requested year to year</t>
  </si>
  <si>
    <t>Jan</t>
  </si>
  <si>
    <t>Feb</t>
  </si>
  <si>
    <t>Mar</t>
  </si>
  <si>
    <t>May</t>
  </si>
  <si>
    <t>Aug</t>
  </si>
  <si>
    <t>Oct</t>
  </si>
  <si>
    <t>Sessions Requested via Qwidget</t>
  </si>
  <si>
    <t>No. of Days</t>
  </si>
  <si>
    <t>Berkeley</t>
  </si>
  <si>
    <t>San Francisco</t>
  </si>
  <si>
    <t>2008-09</t>
  </si>
  <si>
    <t>Percent of all sessions</t>
  </si>
  <si>
    <t>8-9 pm</t>
  </si>
  <si>
    <t>9-10 pm</t>
  </si>
  <si>
    <t>8-9 am</t>
  </si>
  <si>
    <t>9-10 am</t>
  </si>
  <si>
    <t>6-7 pm</t>
  </si>
  <si>
    <t>7-8 pm</t>
  </si>
  <si>
    <t>10-11 pm</t>
  </si>
  <si>
    <t>11-12 am</t>
  </si>
  <si>
    <t>July</t>
  </si>
  <si>
    <t>Sept</t>
  </si>
  <si>
    <t>April</t>
  </si>
  <si>
    <t>June</t>
  </si>
  <si>
    <t>12-1 am</t>
  </si>
  <si>
    <t>1-2 am</t>
  </si>
  <si>
    <t>2-3 am</t>
  </si>
  <si>
    <t>3-4 am</t>
  </si>
  <si>
    <t>4-5 am</t>
  </si>
  <si>
    <t>5-6 am</t>
  </si>
  <si>
    <t>6-7 am</t>
  </si>
  <si>
    <t>7-8 am</t>
  </si>
  <si>
    <t>Requests</t>
  </si>
  <si>
    <t>UC Accepted</t>
  </si>
  <si>
    <t>2009-10</t>
  </si>
  <si>
    <t>Saturday</t>
  </si>
  <si>
    <t>Time of request</t>
  </si>
  <si>
    <t>Above/Below Systemwide</t>
  </si>
  <si>
    <t>Requests as % of Fall Enrollment*</t>
  </si>
  <si>
    <t>* Year to date requests as a percent of campus fall enrollment.  This provides a campus to campus comparison adjusted for different sizes.</t>
  </si>
  <si>
    <t>Fall Enroll-ment</t>
  </si>
  <si>
    <t>Total Sessions Requested when Staffing</t>
  </si>
  <si>
    <t>2010-11</t>
  </si>
  <si>
    <t>Percent Requests via Next Gen Melvyl</t>
  </si>
  <si>
    <t>Year to Date %</t>
  </si>
  <si>
    <t>Total Sessions via Melvyl*</t>
  </si>
  <si>
    <t>2011-12</t>
  </si>
  <si>
    <t>CDL</t>
  </si>
  <si>
    <t>Percent via Melvyl</t>
  </si>
  <si>
    <t>Systemwide</t>
  </si>
  <si>
    <t>Average</t>
  </si>
  <si>
    <t>Percent of UC Questions Answered by UC Librarian</t>
  </si>
  <si>
    <t>Percent Answered by UC (includes 24/7 coverage)</t>
  </si>
  <si>
    <t>* Accurate data is only available when we are staffing only (based on referring URL).</t>
  </si>
  <si>
    <t>* Accurate data is only available when we are staffing only (based on referring URL).  See "NGM Worksheet" tab for details.</t>
  </si>
  <si>
    <t>2012-13</t>
  </si>
  <si>
    <t>2013-14</t>
  </si>
  <si>
    <t>Requests from Ebsco</t>
  </si>
  <si>
    <t>Requests from ProQuest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</si>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</sst>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\-yy;@"/>
    <numFmt numFmtId="165" formatCode="0.0%"/>
    <numFmt numFmtId="166" formatCode="0.0"/>
  </numFmts>
  <fonts count="6" x14ac:knownFonts="1">
    <font>
      <sz val="10"/>
      <name val="Arial"/>
    </font>
    <font>
      <sz val="10"/>
      <name val="Arial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sz val="10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1" fontId="0" fillId="0" borderId="0" xfId="0" applyNumberFormat="1"/>
    <xf numFmtId="1" fontId="4" fillId="0" borderId="0" xfId="0" applyNumberFormat="1" applyFont="1"/>
    <xf numFmtId="10" fontId="4" fillId="0" borderId="0" xfId="0" applyNumberFormat="1" applyFont="1"/>
    <xf numFmtId="0" fontId="5" fillId="0" borderId="0" xfId="0" applyFont="1"/>
    <xf numFmtId="0" fontId="3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4" fillId="0" borderId="1" xfId="0" applyFont="1" applyBorder="1"/>
    <xf numFmtId="1" fontId="4" fillId="0" borderId="1" xfId="0" applyNumberFormat="1" applyFont="1" applyBorder="1"/>
    <xf numFmtId="0" fontId="0" fillId="0" borderId="1" xfId="0" applyBorder="1"/>
    <xf numFmtId="9" fontId="4" fillId="0" borderId="1" xfId="0" applyNumberFormat="1" applyFont="1" applyBorder="1"/>
    <xf numFmtId="0" fontId="3" fillId="2" borderId="2" xfId="0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right" wrapText="1"/>
    </xf>
    <xf numFmtId="164" fontId="2" fillId="2" borderId="2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4" fillId="0" borderId="2" xfId="0" applyFont="1" applyBorder="1"/>
    <xf numFmtId="16" fontId="4" fillId="0" borderId="1" xfId="0" applyNumberFormat="1" applyFont="1" applyBorder="1"/>
    <xf numFmtId="0" fontId="2" fillId="2" borderId="3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right" wrapText="1"/>
    </xf>
    <xf numFmtId="0" fontId="4" fillId="0" borderId="0" xfId="0" applyFont="1" applyBorder="1"/>
    <xf numFmtId="1" fontId="4" fillId="0" borderId="0" xfId="0" applyNumberFormat="1" applyFont="1" applyBorder="1"/>
    <xf numFmtId="0" fontId="0" fillId="0" borderId="0" xfId="0" applyBorder="1"/>
    <xf numFmtId="10" fontId="0" fillId="0" borderId="0" xfId="0" applyNumberFormat="1" applyBorder="1"/>
    <xf numFmtId="3" fontId="4" fillId="0" borderId="2" xfId="0" applyNumberFormat="1" applyFont="1" applyBorder="1"/>
    <xf numFmtId="3" fontId="4" fillId="0" borderId="0" xfId="0" applyNumberFormat="1" applyFont="1"/>
    <xf numFmtId="3" fontId="4" fillId="0" borderId="1" xfId="0" applyNumberFormat="1" applyFont="1" applyBorder="1"/>
    <xf numFmtId="3" fontId="4" fillId="0" borderId="0" xfId="0" applyNumberFormat="1" applyFont="1" applyBorder="1"/>
    <xf numFmtId="9" fontId="4" fillId="0" borderId="2" xfId="0" applyNumberFormat="1" applyFont="1" applyBorder="1"/>
    <xf numFmtId="165" fontId="4" fillId="0" borderId="0" xfId="0" applyNumberFormat="1" applyFont="1"/>
    <xf numFmtId="9" fontId="4" fillId="0" borderId="0" xfId="0" applyNumberFormat="1" applyFont="1" applyBorder="1"/>
    <xf numFmtId="165" fontId="4" fillId="0" borderId="0" xfId="0" applyNumberFormat="1" applyFont="1" applyBorder="1"/>
    <xf numFmtId="9" fontId="4" fillId="0" borderId="0" xfId="0" applyNumberFormat="1" applyFont="1"/>
    <xf numFmtId="37" fontId="4" fillId="0" borderId="0" xfId="1" applyNumberFormat="1" applyFont="1"/>
    <xf numFmtId="0" fontId="4" fillId="0" borderId="4" xfId="0" applyFont="1" applyFill="1" applyBorder="1"/>
    <xf numFmtId="166" fontId="4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of Sessions Requested 2014-15</a:t>
            </a:r>
          </a:p>
        </c:rich>
      </c:tx>
      <c:layout>
        <c:manualLayout>
          <c:xMode val="edge"/>
          <c:yMode val="edge"/>
          <c:x val="0.30755069505200738"/>
          <c:y val="3.23385117400865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0127617381160689"/>
          <c:y val="0.18977737886391144"/>
          <c:w val="0.8542397200349956"/>
          <c:h val="0.557647158969993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 to date'!$A$1</c:f>
              <c:strCache>
                <c:ptCount val="1"/>
                <c:pt idx="0">
                  <c:v>Sessions requested (by campus)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6"/>
              <c:layout>
                <c:manualLayout>
                  <c:x val="-4.938271604938271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 to date'!$A$2:$A$12</c:f>
              <c:strCache>
                <c:ptCount val="11"/>
                <c:pt idx="0">
                  <c:v>Berkeley</c:v>
                </c:pt>
                <c:pt idx="1">
                  <c:v>Davis</c:v>
                </c:pt>
                <c:pt idx="2">
                  <c:v>Irvine</c:v>
                </c:pt>
                <c:pt idx="3">
                  <c:v>Los Angeles</c:v>
                </c:pt>
                <c:pt idx="4">
                  <c:v>Merced</c:v>
                </c:pt>
                <c:pt idx="5">
                  <c:v>Riverside</c:v>
                </c:pt>
                <c:pt idx="6">
                  <c:v>San Diego</c:v>
                </c:pt>
                <c:pt idx="7">
                  <c:v>San Francisco</c:v>
                </c:pt>
                <c:pt idx="8">
                  <c:v>Santa Barbara</c:v>
                </c:pt>
                <c:pt idx="9">
                  <c:v>Santa Cruz</c:v>
                </c:pt>
                <c:pt idx="10">
                  <c:v>CDL</c:v>
                </c:pt>
              </c:strCache>
            </c:strRef>
          </c:cat>
          <c:val>
            <c:numRef>
              <c:f>'Year to date'!$O$2:$O$12</c:f>
              <c:numCache>
                <c:formatCode>0%</c:formatCode>
                <c:ptCount val="11"/>
                <c:pt idx="0">
                  <c:v>0.1806345346876348</c:v>
                </c:pt>
                <c:pt idx="1">
                  <c:v>6.2786775951998122E-2</c:v>
                </c:pt>
                <c:pt idx="2">
                  <c:v>0.11129848229342328</c:v>
                </c:pt>
                <c:pt idx="3">
                  <c:v>0.14541746735166086</c:v>
                </c:pt>
                <c:pt idx="4">
                  <c:v>3.8315228048158755E-2</c:v>
                </c:pt>
                <c:pt idx="5">
                  <c:v>0.11110239617239892</c:v>
                </c:pt>
                <c:pt idx="6">
                  <c:v>0.11816149652927566</c:v>
                </c:pt>
                <c:pt idx="7">
                  <c:v>1.6432016941840856E-2</c:v>
                </c:pt>
                <c:pt idx="8">
                  <c:v>7.4120553747205775E-2</c:v>
                </c:pt>
                <c:pt idx="9">
                  <c:v>0.1318090905525707</c:v>
                </c:pt>
                <c:pt idx="10">
                  <c:v>9.9219577238323069E-3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4208816"/>
        <c:axId val="233642424"/>
      </c:barChart>
      <c:catAx>
        <c:axId val="23420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642424"/>
        <c:crosses val="autoZero"/>
        <c:auto val="1"/>
        <c:lblAlgn val="ctr"/>
        <c:lblOffset val="100"/>
        <c:noMultiLvlLbl val="0"/>
      </c:catAx>
      <c:valAx>
        <c:axId val="23364242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208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200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of Sessions Accepted
2014-15</a:t>
            </a:r>
          </a:p>
        </c:rich>
      </c:tx>
      <c:layout>
        <c:manualLayout>
          <c:xMode val="edge"/>
          <c:yMode val="edge"/>
          <c:x val="0.3734745225812291"/>
          <c:y val="4.16132129825235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1457065031332331"/>
          <c:y val="0.17583196701954673"/>
          <c:w val="0.8666376910825655"/>
          <c:h val="0.6177487197133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 to date'!$A$63</c:f>
              <c:strCache>
                <c:ptCount val="1"/>
                <c:pt idx="0">
                  <c:v>Sessions Accepted (by responding library)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 to date'!$A$64:$A$73</c:f>
              <c:strCache>
                <c:ptCount val="10"/>
                <c:pt idx="0">
                  <c:v>Berkeley</c:v>
                </c:pt>
                <c:pt idx="1">
                  <c:v>Davis</c:v>
                </c:pt>
                <c:pt idx="2">
                  <c:v>Irvine</c:v>
                </c:pt>
                <c:pt idx="3">
                  <c:v>Los Angeles</c:v>
                </c:pt>
                <c:pt idx="4">
                  <c:v>Merced</c:v>
                </c:pt>
                <c:pt idx="5">
                  <c:v>Riverside</c:v>
                </c:pt>
                <c:pt idx="6">
                  <c:v>San Diego</c:v>
                </c:pt>
                <c:pt idx="7">
                  <c:v>San Francisco</c:v>
                </c:pt>
                <c:pt idx="8">
                  <c:v>Santa Barbara</c:v>
                </c:pt>
                <c:pt idx="9">
                  <c:v>Santa Cruz</c:v>
                </c:pt>
              </c:strCache>
            </c:strRef>
          </c:cat>
          <c:val>
            <c:numRef>
              <c:f>'Year to date'!$O$64:$O$73</c:f>
              <c:numCache>
                <c:formatCode>0%</c:formatCode>
                <c:ptCount val="10"/>
                <c:pt idx="0">
                  <c:v>0.17840934454281676</c:v>
                </c:pt>
                <c:pt idx="1">
                  <c:v>9.7016591027453317E-2</c:v>
                </c:pt>
                <c:pt idx="2">
                  <c:v>0.12915705676660963</c:v>
                </c:pt>
                <c:pt idx="3">
                  <c:v>0.13332341343650025</c:v>
                </c:pt>
                <c:pt idx="4">
                  <c:v>7.3506435533070458E-2</c:v>
                </c:pt>
                <c:pt idx="5">
                  <c:v>9.3966222751283385E-2</c:v>
                </c:pt>
                <c:pt idx="6">
                  <c:v>0.11859236663938695</c:v>
                </c:pt>
                <c:pt idx="7">
                  <c:v>1.5772635964585967E-2</c:v>
                </c:pt>
                <c:pt idx="8">
                  <c:v>8.7419090841455244E-2</c:v>
                </c:pt>
                <c:pt idx="9">
                  <c:v>7.2836842496838028E-2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33616680"/>
        <c:axId val="233617064"/>
      </c:barChart>
      <c:catAx>
        <c:axId val="233616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617064"/>
        <c:crosses val="autoZero"/>
        <c:auto val="1"/>
        <c:lblAlgn val="ctr"/>
        <c:lblOffset val="100"/>
        <c:noMultiLvlLbl val="0"/>
      </c:catAx>
      <c:valAx>
        <c:axId val="233617064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616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Time of Requested Sessions 2014-15</a:t>
            </a:r>
          </a:p>
        </c:rich>
      </c:tx>
      <c:layout>
        <c:manualLayout>
          <c:xMode val="edge"/>
          <c:yMode val="edge"/>
          <c:x val="0.27306265807683133"/>
          <c:y val="3.170731395801802E-2"/>
        </c:manualLayout>
      </c:layout>
      <c:overlay val="0"/>
      <c:spPr>
        <a:ln w="12700" cap="rnd" cmpd="sng">
          <a:solidFill>
            <a:srgbClr val="000000"/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580838323353294E-2"/>
          <c:y val="0.16301703163017031"/>
          <c:w val="0.88822355289421162"/>
          <c:h val="0.64720194647201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'Year to date'!$A$108:$A$131</c:f>
              <c:strCache>
                <c:ptCount val="24"/>
                <c:pt idx="0">
                  <c:v>12-1 am</c:v>
                </c:pt>
                <c:pt idx="1">
                  <c:v>1-2 am</c:v>
                </c:pt>
                <c:pt idx="2">
                  <c:v>2-3 am</c:v>
                </c:pt>
                <c:pt idx="3">
                  <c:v>3-4 am</c:v>
                </c:pt>
                <c:pt idx="4">
                  <c:v>4-5 am</c:v>
                </c:pt>
                <c:pt idx="5">
                  <c:v>5-6 am</c:v>
                </c:pt>
                <c:pt idx="6">
                  <c:v>6-7 am</c:v>
                </c:pt>
                <c:pt idx="7">
                  <c:v>7-8 am</c:v>
                </c:pt>
                <c:pt idx="8">
                  <c:v>8-9 am</c:v>
                </c:pt>
                <c:pt idx="9">
                  <c:v>9-10 am</c:v>
                </c:pt>
                <c:pt idx="10">
                  <c:v>10-11 am</c:v>
                </c:pt>
                <c:pt idx="11">
                  <c:v>11-12 pm</c:v>
                </c:pt>
                <c:pt idx="12">
                  <c:v>12-1 pm</c:v>
                </c:pt>
                <c:pt idx="13">
                  <c:v>1-2 pm</c:v>
                </c:pt>
                <c:pt idx="14">
                  <c:v>2-3 pm</c:v>
                </c:pt>
                <c:pt idx="15">
                  <c:v>3-4 pm</c:v>
                </c:pt>
                <c:pt idx="16">
                  <c:v>4-5 pm</c:v>
                </c:pt>
                <c:pt idx="17">
                  <c:v>5-6 pm</c:v>
                </c:pt>
                <c:pt idx="18">
                  <c:v>6-7 pm</c:v>
                </c:pt>
                <c:pt idx="19">
                  <c:v>7-8 pm</c:v>
                </c:pt>
                <c:pt idx="20">
                  <c:v>8-9 pm</c:v>
                </c:pt>
                <c:pt idx="21">
                  <c:v>9-10 pm</c:v>
                </c:pt>
                <c:pt idx="22">
                  <c:v>10-11 pm</c:v>
                </c:pt>
                <c:pt idx="23">
                  <c:v>11-12 am</c:v>
                </c:pt>
              </c:strCache>
            </c:strRef>
          </c:cat>
          <c:val>
            <c:numRef>
              <c:f>'Year to date'!$N$108:$N$131</c:f>
              <c:numCache>
                <c:formatCode>#,##0</c:formatCode>
                <c:ptCount val="24"/>
                <c:pt idx="0">
                  <c:v>438</c:v>
                </c:pt>
                <c:pt idx="1">
                  <c:v>296</c:v>
                </c:pt>
                <c:pt idx="2">
                  <c:v>219</c:v>
                </c:pt>
                <c:pt idx="3">
                  <c:v>195</c:v>
                </c:pt>
                <c:pt idx="4">
                  <c:v>164</c:v>
                </c:pt>
                <c:pt idx="5">
                  <c:v>209</c:v>
                </c:pt>
                <c:pt idx="6">
                  <c:v>271</c:v>
                </c:pt>
                <c:pt idx="7">
                  <c:v>457</c:v>
                </c:pt>
                <c:pt idx="8">
                  <c:v>912</c:v>
                </c:pt>
                <c:pt idx="9">
                  <c:v>1389</c:v>
                </c:pt>
                <c:pt idx="10">
                  <c:v>1856</c:v>
                </c:pt>
                <c:pt idx="11">
                  <c:v>2000</c:v>
                </c:pt>
                <c:pt idx="12">
                  <c:v>1910</c:v>
                </c:pt>
                <c:pt idx="13">
                  <c:v>2029</c:v>
                </c:pt>
                <c:pt idx="14">
                  <c:v>1998</c:v>
                </c:pt>
                <c:pt idx="15">
                  <c:v>1974</c:v>
                </c:pt>
                <c:pt idx="16">
                  <c:v>1796</c:v>
                </c:pt>
                <c:pt idx="17">
                  <c:v>1468</c:v>
                </c:pt>
                <c:pt idx="18">
                  <c:v>1207</c:v>
                </c:pt>
                <c:pt idx="19">
                  <c:v>1113</c:v>
                </c:pt>
                <c:pt idx="20">
                  <c:v>1078</c:v>
                </c:pt>
                <c:pt idx="21">
                  <c:v>983</c:v>
                </c:pt>
                <c:pt idx="22">
                  <c:v>915</c:v>
                </c:pt>
                <c:pt idx="23">
                  <c:v>629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987904"/>
        <c:axId val="233988296"/>
      </c:barChart>
      <c:catAx>
        <c:axId val="23398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988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98829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9879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Sessions Requested (year to year)</a:t>
            </a:r>
          </a:p>
        </c:rich>
      </c:tx>
      <c:overlay val="0"/>
      <c:spPr>
        <a:noFill/>
        <a:ln w="12700" cmpd="sng">
          <a:solidFill>
            <a:schemeClr val="tx1"/>
          </a:solidFill>
          <a:prstDash val="solid"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8572131062634942"/>
          <c:y val="0.10610106020212039"/>
          <c:w val="0.78930306584017418"/>
          <c:h val="0.60485188170376336"/>
        </c:manualLayout>
      </c:layout>
      <c:lineChart>
        <c:grouping val="standard"/>
        <c:varyColors val="0"/>
        <c:ser>
          <c:idx val="4"/>
          <c:order val="0"/>
          <c:tx>
            <c:strRef>
              <c:f>'Historical Data'!$A$16</c:f>
              <c:strCache>
                <c:ptCount val="1"/>
                <c:pt idx="0">
                  <c:v>2010-11</c:v>
                </c:pt>
              </c:strCache>
            </c:strRef>
          </c:tx>
          <c:spPr>
            <a:ln>
              <a:solidFill>
                <a:schemeClr val="tx2">
                  <a:lumMod val="75000"/>
                  <a:alpha val="2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75000"/>
                  <a:alpha val="25000"/>
                </a:schemeClr>
              </a:solidFill>
              <a:ln>
                <a:solidFill>
                  <a:schemeClr val="tx2">
                    <a:lumMod val="60000"/>
                    <a:lumOff val="40000"/>
                    <a:alpha val="25000"/>
                  </a:schemeClr>
                </a:solidFill>
              </a:ln>
            </c:spPr>
          </c:marker>
          <c:cat>
            <c:strRef>
              <c:f>'Historical Data'!$B$11:$M$11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'Historical Data'!$B$16:$M$16</c:f>
              <c:numCache>
                <c:formatCode>#,##0</c:formatCode>
                <c:ptCount val="12"/>
                <c:pt idx="0">
                  <c:v>1388</c:v>
                </c:pt>
                <c:pt idx="1">
                  <c:v>1502</c:v>
                </c:pt>
                <c:pt idx="2">
                  <c:v>1832</c:v>
                </c:pt>
                <c:pt idx="3">
                  <c:v>2699</c:v>
                </c:pt>
                <c:pt idx="4">
                  <c:v>2553</c:v>
                </c:pt>
                <c:pt idx="5">
                  <c:v>1246</c:v>
                </c:pt>
                <c:pt idx="6">
                  <c:v>2308</c:v>
                </c:pt>
                <c:pt idx="7">
                  <c:v>2439</c:v>
                </c:pt>
                <c:pt idx="8">
                  <c:v>2354</c:v>
                </c:pt>
                <c:pt idx="9">
                  <c:v>2448</c:v>
                </c:pt>
                <c:pt idx="10">
                  <c:v>2396</c:v>
                </c:pt>
                <c:pt idx="11">
                  <c:v>1498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'Historical Data'!$A$17</c:f>
              <c:strCache>
                <c:ptCount val="1"/>
                <c:pt idx="0">
                  <c:v>2011-12</c:v>
                </c:pt>
              </c:strCache>
            </c:strRef>
          </c:tx>
          <c:spPr>
            <a:ln>
              <a:solidFill>
                <a:srgbClr val="C00000">
                  <a:alpha val="25000"/>
                </a:srgbClr>
              </a:solidFill>
            </a:ln>
          </c:spPr>
          <c:marker>
            <c:symbol val="triangle"/>
            <c:size val="7"/>
            <c:spPr>
              <a:solidFill>
                <a:srgbClr val="C00000">
                  <a:alpha val="25000"/>
                </a:srgbClr>
              </a:solidFill>
              <a:ln>
                <a:solidFill>
                  <a:srgbClr val="C00000">
                    <a:alpha val="25000"/>
                  </a:srgbClr>
                </a:solidFill>
              </a:ln>
            </c:spPr>
          </c:marker>
          <c:cat>
            <c:strRef>
              <c:f>'Historical Data'!$B$11:$M$11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'Historical Data'!$B$17:$M$17</c:f>
              <c:numCache>
                <c:formatCode>#,##0</c:formatCode>
                <c:ptCount val="12"/>
                <c:pt idx="0">
                  <c:v>1430</c:v>
                </c:pt>
                <c:pt idx="1">
                  <c:v>1479</c:v>
                </c:pt>
                <c:pt idx="2">
                  <c:v>1897</c:v>
                </c:pt>
                <c:pt idx="3">
                  <c:v>2649</c:v>
                </c:pt>
                <c:pt idx="4">
                  <c:v>2519</c:v>
                </c:pt>
                <c:pt idx="5">
                  <c:v>1244</c:v>
                </c:pt>
                <c:pt idx="6">
                  <c:v>1880</c:v>
                </c:pt>
                <c:pt idx="7">
                  <c:v>2124</c:v>
                </c:pt>
                <c:pt idx="8">
                  <c:v>2152</c:v>
                </c:pt>
                <c:pt idx="9">
                  <c:v>2197</c:v>
                </c:pt>
                <c:pt idx="10">
                  <c:v>2245</c:v>
                </c:pt>
                <c:pt idx="11">
                  <c:v>1561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'Historical Data'!$A$18</c:f>
              <c:strCache>
                <c:ptCount val="1"/>
                <c:pt idx="0">
                  <c:v>2012-13</c:v>
                </c:pt>
              </c:strCache>
            </c:strRef>
          </c:tx>
          <c:spPr>
            <a:ln>
              <a:solidFill>
                <a:schemeClr val="accent5">
                  <a:lumMod val="75000"/>
                  <a:alpha val="2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  <a:alpha val="25000"/>
                </a:schemeClr>
              </a:solidFill>
              <a:ln>
                <a:solidFill>
                  <a:schemeClr val="accent5">
                    <a:lumMod val="75000"/>
                    <a:alpha val="25000"/>
                  </a:schemeClr>
                </a:solidFill>
              </a:ln>
            </c:spPr>
          </c:marker>
          <c:cat>
            <c:strRef>
              <c:f>'Historical Data'!$B$11:$M$11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'Historical Data'!$B$18:$M$18</c:f>
              <c:numCache>
                <c:formatCode>#,##0</c:formatCode>
                <c:ptCount val="12"/>
                <c:pt idx="0">
                  <c:v>1295</c:v>
                </c:pt>
                <c:pt idx="1">
                  <c:v>1400</c:v>
                </c:pt>
                <c:pt idx="2">
                  <c:v>1675</c:v>
                </c:pt>
                <c:pt idx="3">
                  <c:v>2846</c:v>
                </c:pt>
                <c:pt idx="4">
                  <c:v>2560</c:v>
                </c:pt>
                <c:pt idx="5">
                  <c:v>1511</c:v>
                </c:pt>
                <c:pt idx="6">
                  <c:v>2075</c:v>
                </c:pt>
                <c:pt idx="7">
                  <c:v>2027</c:v>
                </c:pt>
                <c:pt idx="8">
                  <c:v>2267</c:v>
                </c:pt>
                <c:pt idx="9">
                  <c:v>2430</c:v>
                </c:pt>
                <c:pt idx="10">
                  <c:v>2414</c:v>
                </c:pt>
                <c:pt idx="11">
                  <c:v>1548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'Historical Data'!$A$19</c:f>
              <c:strCache>
                <c:ptCount val="1"/>
                <c:pt idx="0">
                  <c:v>2013-14</c:v>
                </c:pt>
              </c:strCache>
            </c:strRef>
          </c:tx>
          <c:spPr>
            <a:ln>
              <a:solidFill>
                <a:schemeClr val="accent2">
                  <a:lumMod val="75000"/>
                  <a:alpha val="25000"/>
                </a:schemeClr>
              </a:solidFill>
            </a:ln>
          </c:spPr>
          <c:marker>
            <c:symbol val="square"/>
            <c:size val="7"/>
            <c:spPr>
              <a:solidFill>
                <a:srgbClr val="C00000">
                  <a:alpha val="25000"/>
                </a:srgbClr>
              </a:solidFill>
              <a:ln>
                <a:solidFill>
                  <a:srgbClr val="C00000">
                    <a:alpha val="25000"/>
                  </a:srgbClr>
                </a:solidFill>
              </a:ln>
            </c:spPr>
          </c:marker>
          <c:cat>
            <c:strRef>
              <c:f>'Historical Data'!$B$11:$M$11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'Historical Data'!$B$19:$M$19</c:f>
              <c:numCache>
                <c:formatCode>#,##0</c:formatCode>
                <c:ptCount val="12"/>
                <c:pt idx="0">
                  <c:v>1469</c:v>
                </c:pt>
                <c:pt idx="1">
                  <c:v>1514</c:v>
                </c:pt>
                <c:pt idx="2">
                  <c:v>1973</c:v>
                </c:pt>
                <c:pt idx="3">
                  <c:v>2957</c:v>
                </c:pt>
                <c:pt idx="4">
                  <c:v>2709</c:v>
                </c:pt>
                <c:pt idx="5">
                  <c:v>1646</c:v>
                </c:pt>
                <c:pt idx="6">
                  <c:v>2204</c:v>
                </c:pt>
                <c:pt idx="7">
                  <c:v>2554</c:v>
                </c:pt>
                <c:pt idx="8">
                  <c:v>2464</c:v>
                </c:pt>
                <c:pt idx="9">
                  <c:v>2597</c:v>
                </c:pt>
                <c:pt idx="10">
                  <c:v>2371</c:v>
                </c:pt>
                <c:pt idx="11">
                  <c:v>1643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'Historical Data'!$A$20</c:f>
              <c:strCache>
                <c:ptCount val="1"/>
                <c:pt idx="0">
                  <c:v>2014-15</c:v>
                </c:pt>
              </c:strCache>
            </c:strRef>
          </c:tx>
          <c:val>
            <c:numRef>
              <c:f>'Historical Data'!$B$20:$M$20</c:f>
              <c:numCache>
                <c:formatCode>#,##0</c:formatCode>
                <c:ptCount val="12"/>
                <c:pt idx="0">
                  <c:v>1630</c:v>
                </c:pt>
                <c:pt idx="1">
                  <c:v>1460</c:v>
                </c:pt>
                <c:pt idx="2">
                  <c:v>1916</c:v>
                </c:pt>
                <c:pt idx="3">
                  <c:v>2873</c:v>
                </c:pt>
                <c:pt idx="4">
                  <c:v>2734</c:v>
                </c:pt>
                <c:pt idx="5">
                  <c:v>1956</c:v>
                </c:pt>
                <c:pt idx="6">
                  <c:v>2280</c:v>
                </c:pt>
                <c:pt idx="7">
                  <c:v>2423</c:v>
                </c:pt>
                <c:pt idx="8">
                  <c:v>2313</c:v>
                </c:pt>
                <c:pt idx="9">
                  <c:v>2283</c:v>
                </c:pt>
                <c:pt idx="10">
                  <c:v>2103</c:v>
                </c:pt>
                <c:pt idx="11">
                  <c:v>1528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989080"/>
        <c:axId val="233989472"/>
      </c:lineChart>
      <c:catAx>
        <c:axId val="23398908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989472"/>
        <c:crosses val="autoZero"/>
        <c:auto val="1"/>
        <c:lblAlgn val="ctr"/>
        <c:lblOffset val="100"/>
        <c:noMultiLvlLbl val="0"/>
      </c:catAx>
      <c:valAx>
        <c:axId val="23398947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98908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of Questions Accepted by UC
2014-15</a:t>
            </a:r>
          </a:p>
        </c:rich>
      </c:tx>
      <c:overlay val="0"/>
      <c:spPr>
        <a:ln>
          <a:solidFill>
            <a:schemeClr val="tx1"/>
          </a:solidFill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2322858903265557E-2"/>
                  <c:y val="3.46320346320346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9291435613062458E-3"/>
                  <c:y val="1.73160173160173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1.0204081632653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 to date'!$B$76:$N$76</c:f>
              <c:strCache>
                <c:ptCount val="13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Year to Date</c:v>
                </c:pt>
              </c:strCache>
            </c:strRef>
          </c:cat>
          <c:val>
            <c:numRef>
              <c:f>'Year to date'!$B$79:$N$79</c:f>
              <c:numCache>
                <c:formatCode>0%</c:formatCode>
                <c:ptCount val="13"/>
                <c:pt idx="0">
                  <c:v>0.55214723926380371</c:v>
                </c:pt>
                <c:pt idx="1">
                  <c:v>0.57945205479452055</c:v>
                </c:pt>
                <c:pt idx="2">
                  <c:v>0.63778705636743216</c:v>
                </c:pt>
                <c:pt idx="3">
                  <c:v>0.5770971110337626</c:v>
                </c:pt>
                <c:pt idx="4">
                  <c:v>0.39868324798829552</c:v>
                </c:pt>
                <c:pt idx="5">
                  <c:v>0.45807770961145194</c:v>
                </c:pt>
                <c:pt idx="6">
                  <c:v>0.50526315789473686</c:v>
                </c:pt>
                <c:pt idx="7">
                  <c:v>0.50185720181593063</c:v>
                </c:pt>
                <c:pt idx="8">
                  <c:v>0.52269779507133596</c:v>
                </c:pt>
                <c:pt idx="9">
                  <c:v>0.59132720105124836</c:v>
                </c:pt>
                <c:pt idx="10">
                  <c:v>0.47646219686162627</c:v>
                </c:pt>
                <c:pt idx="11">
                  <c:v>0.58900523560209428</c:v>
                </c:pt>
                <c:pt idx="12">
                  <c:v>0.52711871053766812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990648"/>
        <c:axId val="233991040"/>
      </c:barChart>
      <c:catAx>
        <c:axId val="233990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991040"/>
        <c:crosses val="autoZero"/>
        <c:auto val="1"/>
        <c:lblAlgn val="ctr"/>
        <c:lblOffset val="100"/>
        <c:noMultiLvlLbl val="0"/>
      </c:catAx>
      <c:valAx>
        <c:axId val="23399104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0.0%" sourceLinked="0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9906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YTD Requests as % of Fall Enrollment</a:t>
            </a:r>
          </a:p>
        </c:rich>
      </c:tx>
      <c:overlay val="0"/>
      <c:spPr>
        <a:ln>
          <a:solidFill>
            <a:sysClr val="windowText" lastClr="000000"/>
          </a:solidFill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 to date'!$A$16:$A$26</c:f>
              <c:strCache>
                <c:ptCount val="11"/>
                <c:pt idx="0">
                  <c:v>Berkeley</c:v>
                </c:pt>
                <c:pt idx="1">
                  <c:v>Davis</c:v>
                </c:pt>
                <c:pt idx="2">
                  <c:v>Irvine</c:v>
                </c:pt>
                <c:pt idx="3">
                  <c:v>Los Angeles</c:v>
                </c:pt>
                <c:pt idx="4">
                  <c:v>Merced</c:v>
                </c:pt>
                <c:pt idx="5">
                  <c:v>Riverside</c:v>
                </c:pt>
                <c:pt idx="6">
                  <c:v>San Diego</c:v>
                </c:pt>
                <c:pt idx="7">
                  <c:v>San Francisco</c:v>
                </c:pt>
                <c:pt idx="8">
                  <c:v>Santa Barbara</c:v>
                </c:pt>
                <c:pt idx="9">
                  <c:v>Santa Cruz</c:v>
                </c:pt>
                <c:pt idx="10">
                  <c:v>Systemwide</c:v>
                </c:pt>
              </c:strCache>
            </c:strRef>
          </c:cat>
          <c:val>
            <c:numRef>
              <c:f>'Year to date'!$C$16:$C$26</c:f>
              <c:numCache>
                <c:formatCode>0.0%</c:formatCode>
                <c:ptCount val="11"/>
                <c:pt idx="0">
                  <c:v>0.12256193289162076</c:v>
                </c:pt>
                <c:pt idx="1">
                  <c:v>4.5206833262741775E-2</c:v>
                </c:pt>
                <c:pt idx="2">
                  <c:v>9.2271677992001824E-2</c:v>
                </c:pt>
                <c:pt idx="3">
                  <c:v>8.575591479913966E-2</c:v>
                </c:pt>
                <c:pt idx="4">
                  <c:v>0.15587109125717932</c:v>
                </c:pt>
                <c:pt idx="5">
                  <c:v>0.13067343173431734</c:v>
                </c:pt>
                <c:pt idx="6">
                  <c:v>9.564472097009713E-2</c:v>
                </c:pt>
                <c:pt idx="7">
                  <c:v>8.5440456769983686E-2</c:v>
                </c:pt>
                <c:pt idx="8">
                  <c:v>8.1992104464014573E-2</c:v>
                </c:pt>
                <c:pt idx="9">
                  <c:v>0.18812269114519198</c:v>
                </c:pt>
                <c:pt idx="10">
                  <c:v>0.10108101465533986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082136"/>
        <c:axId val="234082528"/>
      </c:barChart>
      <c:catAx>
        <c:axId val="234082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4082528"/>
        <c:crosses val="autoZero"/>
        <c:auto val="1"/>
        <c:lblAlgn val="ctr"/>
        <c:lblOffset val="100"/>
        <c:noMultiLvlLbl val="0"/>
      </c:catAx>
      <c:valAx>
        <c:axId val="234082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40821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Total Questions, Year to Date</a:t>
            </a:r>
          </a:p>
        </c:rich>
      </c:tx>
      <c:overlay val="0"/>
      <c:spPr>
        <a:ln>
          <a:solidFill>
            <a:schemeClr val="tx1"/>
          </a:solidFill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0"/>
                  <c:y val="9.56937799043062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9.56937799043062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'Historical Data'!$A$16:$A$20</c:f>
              <c:strCache>
                <c:ptCount val="5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</c:strCache>
            </c:strRef>
          </c:cat>
          <c:val>
            <c:numRef>
              <c:f>'Historical Data'!$O$16:$O$20</c:f>
              <c:numCache>
                <c:formatCode>#,##0</c:formatCode>
                <c:ptCount val="5"/>
                <c:pt idx="0">
                  <c:v>24663</c:v>
                </c:pt>
                <c:pt idx="1">
                  <c:v>23377</c:v>
                </c:pt>
                <c:pt idx="2">
                  <c:v>24048</c:v>
                </c:pt>
                <c:pt idx="3">
                  <c:v>26101</c:v>
                </c:pt>
                <c:pt idx="4">
                  <c:v>25499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083312"/>
        <c:axId val="234083704"/>
      </c:barChart>
      <c:catAx>
        <c:axId val="23408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4083704"/>
        <c:crosses val="autoZero"/>
        <c:auto val="1"/>
        <c:lblAlgn val="ctr"/>
        <c:lblOffset val="100"/>
        <c:noMultiLvlLbl val="0"/>
      </c:catAx>
      <c:valAx>
        <c:axId val="234083704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40833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Requests via NGM</a:t>
            </a:r>
          </a:p>
        </c:rich>
      </c:tx>
      <c:layout>
        <c:manualLayout>
          <c:xMode val="edge"/>
          <c:yMode val="edge"/>
          <c:x val="0.32701943447995274"/>
          <c:y val="1.9900497512437811E-2"/>
        </c:manualLayout>
      </c:layout>
      <c:overlay val="0"/>
      <c:spPr>
        <a:ln w="12700">
          <a:solidFill>
            <a:srgbClr val="000000"/>
          </a:solidFill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 to date'!$A$35:$A$46</c:f>
              <c:strCache>
                <c:ptCount val="12"/>
                <c:pt idx="0">
                  <c:v>Berkeley</c:v>
                </c:pt>
                <c:pt idx="1">
                  <c:v>Davis</c:v>
                </c:pt>
                <c:pt idx="2">
                  <c:v>Irvine</c:v>
                </c:pt>
                <c:pt idx="3">
                  <c:v>Los Angeles</c:v>
                </c:pt>
                <c:pt idx="4">
                  <c:v>Merced</c:v>
                </c:pt>
                <c:pt idx="5">
                  <c:v>Riverside</c:v>
                </c:pt>
                <c:pt idx="6">
                  <c:v>San Diego</c:v>
                </c:pt>
                <c:pt idx="7">
                  <c:v>San Francisco</c:v>
                </c:pt>
                <c:pt idx="8">
                  <c:v>Santa Barbara</c:v>
                </c:pt>
                <c:pt idx="9">
                  <c:v>Santa Cruz</c:v>
                </c:pt>
                <c:pt idx="10">
                  <c:v>CDL</c:v>
                </c:pt>
                <c:pt idx="11">
                  <c:v>Total</c:v>
                </c:pt>
              </c:strCache>
            </c:strRef>
          </c:cat>
          <c:val>
            <c:numRef>
              <c:f>'Year to date'!$N$35:$N$46</c:f>
              <c:numCache>
                <c:formatCode>0%</c:formatCode>
                <c:ptCount val="12"/>
                <c:pt idx="0">
                  <c:v>4.3261951113995244E-2</c:v>
                </c:pt>
                <c:pt idx="1">
                  <c:v>0.1557632398753894</c:v>
                </c:pt>
                <c:pt idx="2">
                  <c:v>0.12252124645892351</c:v>
                </c:pt>
                <c:pt idx="3">
                  <c:v>0.1578381285291745</c:v>
                </c:pt>
                <c:pt idx="4">
                  <c:v>0.2151639344262295</c:v>
                </c:pt>
                <c:pt idx="5">
                  <c:v>2.433862433862434E-2</c:v>
                </c:pt>
                <c:pt idx="6">
                  <c:v>2.5513585155732273E-2</c:v>
                </c:pt>
                <c:pt idx="7">
                  <c:v>0.2348993288590604</c:v>
                </c:pt>
                <c:pt idx="8">
                  <c:v>8.7802313354363823E-2</c:v>
                </c:pt>
                <c:pt idx="9">
                  <c:v>4.3065043065043065E-2</c:v>
                </c:pt>
                <c:pt idx="10">
                  <c:v>1</c:v>
                </c:pt>
                <c:pt idx="11">
                  <c:v>9.4137432046618952E-2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084488"/>
        <c:axId val="234084880"/>
      </c:barChart>
      <c:catAx>
        <c:axId val="234084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4084880"/>
        <c:crosses val="autoZero"/>
        <c:auto val="1"/>
        <c:lblAlgn val="ctr"/>
        <c:lblOffset val="100"/>
        <c:noMultiLvlLbl val="0"/>
      </c:catAx>
      <c:valAx>
        <c:axId val="234084880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40844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of UC Questions Answered by UC Librarian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'Historical Data'!$A$4</c:f>
              <c:strCache>
                <c:ptCount val="1"/>
                <c:pt idx="0">
                  <c:v>2010-11</c:v>
                </c:pt>
              </c:strCache>
            </c:strRef>
          </c:tx>
          <c:spPr>
            <a:ln>
              <a:solidFill>
                <a:schemeClr val="accent2">
                  <a:lumMod val="75000"/>
                  <a:alpha val="2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  <a:alpha val="25000"/>
                </a:schemeClr>
              </a:solidFill>
              <a:ln>
                <a:solidFill>
                  <a:schemeClr val="accent2">
                    <a:lumMod val="75000"/>
                    <a:alpha val="25000"/>
                  </a:schemeClr>
                </a:solidFill>
              </a:ln>
            </c:spPr>
          </c:marker>
          <c:cat>
            <c:strRef>
              <c:f>'Historical Data'!$B$1:$M$1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'Historical Data'!$B$4:$M$4</c:f>
              <c:numCache>
                <c:formatCode>0%</c:formatCode>
                <c:ptCount val="12"/>
                <c:pt idx="0">
                  <c:v>0.51359084406294708</c:v>
                </c:pt>
                <c:pt idx="1">
                  <c:v>0.51094890510948909</c:v>
                </c:pt>
                <c:pt idx="2">
                  <c:v>0.60633727175080554</c:v>
                </c:pt>
                <c:pt idx="3">
                  <c:v>0.59029054799558667</c:v>
                </c:pt>
                <c:pt idx="4">
                  <c:v>0.54187767822360733</c:v>
                </c:pt>
                <c:pt idx="5">
                  <c:v>0.47961630695443647</c:v>
                </c:pt>
                <c:pt idx="6">
                  <c:v>0.59708529789969988</c:v>
                </c:pt>
                <c:pt idx="7">
                  <c:v>0.5610547667342799</c:v>
                </c:pt>
                <c:pt idx="8">
                  <c:v>0.58666666666666667</c:v>
                </c:pt>
                <c:pt idx="9">
                  <c:v>0.61169354838709677</c:v>
                </c:pt>
                <c:pt idx="10">
                  <c:v>0.58129913115432352</c:v>
                </c:pt>
                <c:pt idx="11">
                  <c:v>0.55680317040951122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'Historical Data'!$A$5</c:f>
              <c:strCache>
                <c:ptCount val="1"/>
                <c:pt idx="0">
                  <c:v>2011-12</c:v>
                </c:pt>
              </c:strCache>
            </c:strRef>
          </c:tx>
          <c:spPr>
            <a:ln>
              <a:solidFill>
                <a:srgbClr val="00B050">
                  <a:alpha val="25000"/>
                </a:srgbClr>
              </a:solidFill>
            </a:ln>
          </c:spPr>
          <c:marker>
            <c:spPr>
              <a:solidFill>
                <a:srgbClr val="00B050">
                  <a:alpha val="25000"/>
                </a:srgbClr>
              </a:solidFill>
              <a:ln>
                <a:solidFill>
                  <a:srgbClr val="00B050">
                    <a:alpha val="25000"/>
                  </a:srgbClr>
                </a:solidFill>
              </a:ln>
            </c:spPr>
          </c:marker>
          <c:cat>
            <c:strRef>
              <c:f>'Historical Data'!$B$1:$M$1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'Historical Data'!$B$5:$M$5</c:f>
              <c:numCache>
                <c:formatCode>0%</c:formatCode>
                <c:ptCount val="12"/>
                <c:pt idx="0">
                  <c:v>0.50412654745529573</c:v>
                </c:pt>
                <c:pt idx="1">
                  <c:v>0.58641160949868076</c:v>
                </c:pt>
                <c:pt idx="2">
                  <c:v>0.65730629225169013</c:v>
                </c:pt>
                <c:pt idx="3">
                  <c:v>0.58784035807534507</c:v>
                </c:pt>
                <c:pt idx="4">
                  <c:v>0.59447900466562986</c:v>
                </c:pt>
                <c:pt idx="5">
                  <c:v>0.47197400487408608</c:v>
                </c:pt>
                <c:pt idx="6">
                  <c:v>0.60281837160751561</c:v>
                </c:pt>
                <c:pt idx="7">
                  <c:v>0.59377901578458681</c:v>
                </c:pt>
                <c:pt idx="8">
                  <c:v>0.56021452949780592</c:v>
                </c:pt>
                <c:pt idx="9">
                  <c:v>0.64025213867627195</c:v>
                </c:pt>
                <c:pt idx="10">
                  <c:v>0.62727676588183034</c:v>
                </c:pt>
                <c:pt idx="11">
                  <c:v>0.62587190868738107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'Historical Data'!$A$6</c:f>
              <c:strCache>
                <c:ptCount val="1"/>
                <c:pt idx="0">
                  <c:v>2012-13</c:v>
                </c:pt>
              </c:strCache>
            </c:strRef>
          </c:tx>
          <c:spPr>
            <a:ln>
              <a:solidFill>
                <a:srgbClr val="7030A0">
                  <a:alpha val="25000"/>
                </a:srgbClr>
              </a:solidFill>
            </a:ln>
          </c:spPr>
          <c:marker>
            <c:symbol val="square"/>
            <c:size val="7"/>
            <c:spPr>
              <a:solidFill>
                <a:schemeClr val="accent1">
                  <a:alpha val="25000"/>
                </a:schemeClr>
              </a:solidFill>
              <a:ln>
                <a:solidFill>
                  <a:srgbClr val="7030A0">
                    <a:alpha val="25000"/>
                  </a:srgbClr>
                </a:solidFill>
              </a:ln>
            </c:spPr>
          </c:marker>
          <c:cat>
            <c:strRef>
              <c:f>'Historical Data'!$B$1:$M$1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'Historical Data'!$B$6:$M$6</c:f>
              <c:numCache>
                <c:formatCode>0%</c:formatCode>
                <c:ptCount val="12"/>
                <c:pt idx="0">
                  <c:v>0.5547391623806025</c:v>
                </c:pt>
                <c:pt idx="1">
                  <c:v>0.54436619718309864</c:v>
                </c:pt>
                <c:pt idx="2">
                  <c:v>0.48747815958066393</c:v>
                </c:pt>
                <c:pt idx="3">
                  <c:v>0.45432441820076414</c:v>
                </c:pt>
                <c:pt idx="4">
                  <c:v>0.40833654959475107</c:v>
                </c:pt>
                <c:pt idx="5">
                  <c:v>0.38679867986798677</c:v>
                </c:pt>
                <c:pt idx="6">
                  <c:v>0.48519579751671443</c:v>
                </c:pt>
                <c:pt idx="7">
                  <c:v>0.42424242424242425</c:v>
                </c:pt>
                <c:pt idx="8">
                  <c:v>0.40682414698162728</c:v>
                </c:pt>
                <c:pt idx="9">
                  <c:v>0.44426229508196724</c:v>
                </c:pt>
                <c:pt idx="10">
                  <c:v>0.44485903814262023</c:v>
                </c:pt>
                <c:pt idx="11">
                  <c:v>0.4270096463022508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'Historical Data'!$A$7</c:f>
              <c:strCache>
                <c:ptCount val="1"/>
                <c:pt idx="0">
                  <c:v>2013-14</c:v>
                </c:pt>
              </c:strCache>
            </c:strRef>
          </c:tx>
          <c:spPr>
            <a:ln>
              <a:solidFill>
                <a:srgbClr val="7030A0">
                  <a:alpha val="25000"/>
                </a:srgbClr>
              </a:solidFill>
            </a:ln>
          </c:spPr>
          <c:marker>
            <c:symbol val="circle"/>
            <c:size val="7"/>
            <c:spPr>
              <a:solidFill>
                <a:schemeClr val="accent1">
                  <a:alpha val="25000"/>
                </a:schemeClr>
              </a:solidFill>
              <a:ln>
                <a:solidFill>
                  <a:srgbClr val="0070C0">
                    <a:alpha val="25000"/>
                  </a:srgbClr>
                </a:solidFill>
              </a:ln>
            </c:spPr>
          </c:marker>
          <c:cat>
            <c:strRef>
              <c:f>'Historical Data'!$B$1:$M$1</c:f>
              <c:strCache>
                <c:ptCount val="12"/>
                <c:pt idx="0">
                  <c:v>July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'Historical Data'!$B$7:$M$7</c:f>
              <c:numCache>
                <c:formatCode>0%</c:formatCode>
                <c:ptCount val="12"/>
                <c:pt idx="0">
                  <c:v>0.44534412955465585</c:v>
                </c:pt>
                <c:pt idx="1">
                  <c:v>0.47323198942498346</c:v>
                </c:pt>
                <c:pt idx="2">
                  <c:v>0.44042232277526394</c:v>
                </c:pt>
                <c:pt idx="3">
                  <c:v>0.4230118443316413</c:v>
                </c:pt>
                <c:pt idx="4">
                  <c:v>0.35517114464482885</c:v>
                </c:pt>
                <c:pt idx="5">
                  <c:v>0.36976320582877958</c:v>
                </c:pt>
                <c:pt idx="6">
                  <c:v>0.46254512635379064</c:v>
                </c:pt>
                <c:pt idx="7">
                  <c:v>0.42072458122321776</c:v>
                </c:pt>
                <c:pt idx="8">
                  <c:v>0.36713995943204869</c:v>
                </c:pt>
                <c:pt idx="9">
                  <c:v>0.45636293733179545</c:v>
                </c:pt>
                <c:pt idx="10">
                  <c:v>0.42145270270270269</c:v>
                </c:pt>
                <c:pt idx="11">
                  <c:v>0.45537340619307831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'Historical Data'!$A$8</c:f>
              <c:strCache>
                <c:ptCount val="1"/>
                <c:pt idx="0">
                  <c:v>2014-15</c:v>
                </c:pt>
              </c:strCache>
            </c:strRef>
          </c:tx>
          <c:val>
            <c:numRef>
              <c:f>'Historical Data'!$B$8:$M$8</c:f>
              <c:numCache>
                <c:formatCode>0%</c:formatCode>
                <c:ptCount val="12"/>
                <c:pt idx="0">
                  <c:v>0.46332518337408313</c:v>
                </c:pt>
                <c:pt idx="1">
                  <c:v>0.46753246753246752</c:v>
                </c:pt>
                <c:pt idx="2">
                  <c:v>0.47643707923355777</c:v>
                </c:pt>
                <c:pt idx="3">
                  <c:v>0.44742339832869082</c:v>
                </c:pt>
                <c:pt idx="4">
                  <c:v>0.30755198832542868</c:v>
                </c:pt>
                <c:pt idx="5">
                  <c:v>0.37318659329664833</c:v>
                </c:pt>
                <c:pt idx="6">
                  <c:v>0.42105263157894735</c:v>
                </c:pt>
                <c:pt idx="7">
                  <c:v>0.39275421984355702</c:v>
                </c:pt>
                <c:pt idx="8">
                  <c:v>0.41171403962101638</c:v>
                </c:pt>
                <c:pt idx="9">
                  <c:v>0.44644424934152765</c:v>
                </c:pt>
                <c:pt idx="10">
                  <c:v>0.39933837429111529</c:v>
                </c:pt>
                <c:pt idx="11">
                  <c:v>0.48162729658792652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085664"/>
        <c:axId val="234389536"/>
      </c:lineChart>
      <c:catAx>
        <c:axId val="23408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4389536"/>
        <c:crosses val="autoZero"/>
        <c:auto val="1"/>
        <c:lblAlgn val="ctr"/>
        <c:lblOffset val="100"/>
        <c:noMultiLvlLbl val="0"/>
      </c:catAx>
      <c:valAx>
        <c:axId val="234389536"/>
        <c:scaling>
          <c:orientation val="minMax"/>
          <c:min val="0.30000000000000004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40856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28</xdr:row>
      <xdr:rowOff>85725</xdr:rowOff>
    </xdr:from>
    <xdr:to>
      <xdr:col>8</xdr:col>
      <xdr:colOff>533400</xdr:colOff>
      <xdr:row>50</xdr:row>
      <xdr:rowOff>47625</xdr:rowOff>
    </xdr:to>
    <xdr:graphicFrame macro="">
      <xdr:nvGraphicFramePr>
        <xdr:cNvPr id="31538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438150</xdr:colOff>
      <xdr:row>28</xdr:row>
      <xdr:rowOff>114300</xdr:rowOff>
    </xdr:from>
    <xdr:to>
      <xdr:col>17</xdr:col>
      <xdr:colOff>533400</xdr:colOff>
      <xdr:row>50</xdr:row>
      <xdr:rowOff>66675</xdr:rowOff>
    </xdr:to>
    <xdr:graphicFrame macro="">
      <xdr:nvGraphicFramePr>
        <xdr:cNvPr id="31538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381000</xdr:colOff>
      <xdr:row>104</xdr:row>
      <xdr:rowOff>142875</xdr:rowOff>
    </xdr:from>
    <xdr:to>
      <xdr:col>9</xdr:col>
      <xdr:colOff>133350</xdr:colOff>
      <xdr:row>129</xdr:row>
      <xdr:rowOff>9525</xdr:rowOff>
    </xdr:to>
    <xdr:graphicFrame macro="">
      <xdr:nvGraphicFramePr>
        <xdr:cNvPr id="315381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285750</xdr:colOff>
      <xdr:row>1</xdr:row>
      <xdr:rowOff>123825</xdr:rowOff>
    </xdr:from>
    <xdr:to>
      <xdr:col>9</xdr:col>
      <xdr:colOff>28575</xdr:colOff>
      <xdr:row>26</xdr:row>
      <xdr:rowOff>104775</xdr:rowOff>
    </xdr:to>
    <xdr:graphicFrame macro="">
      <xdr:nvGraphicFramePr>
        <xdr:cNvPr id="315381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428625</xdr:colOff>
      <xdr:row>80</xdr:row>
      <xdr:rowOff>76200</xdr:rowOff>
    </xdr:from>
    <xdr:to>
      <xdr:col>9</xdr:col>
      <xdr:colOff>95250</xdr:colOff>
      <xdr:row>103</xdr:row>
      <xdr:rowOff>19050</xdr:rowOff>
    </xdr:to>
    <xdr:graphicFrame macro="">
      <xdr:nvGraphicFramePr>
        <xdr:cNvPr id="31538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53</xdr:row>
      <xdr:rowOff>19050</xdr:rowOff>
    </xdr:from>
    <xdr:to>
      <xdr:col>18</xdr:col>
      <xdr:colOff>104775</xdr:colOff>
      <xdr:row>75</xdr:row>
      <xdr:rowOff>28575</xdr:rowOff>
    </xdr:to>
    <xdr:graphicFrame macro="">
      <xdr:nvGraphicFramePr>
        <xdr:cNvPr id="315381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314325</xdr:colOff>
      <xdr:row>1</xdr:row>
      <xdr:rowOff>123825</xdr:rowOff>
    </xdr:from>
    <xdr:to>
      <xdr:col>18</xdr:col>
      <xdr:colOff>38100</xdr:colOff>
      <xdr:row>26</xdr:row>
      <xdr:rowOff>57150</xdr:rowOff>
    </xdr:to>
    <xdr:graphicFrame macro="">
      <xdr:nvGraphicFramePr>
        <xdr:cNvPr id="315381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295275</xdr:colOff>
      <xdr:row>52</xdr:row>
      <xdr:rowOff>123825</xdr:rowOff>
    </xdr:from>
    <xdr:to>
      <xdr:col>8</xdr:col>
      <xdr:colOff>457200</xdr:colOff>
      <xdr:row>76</xdr:row>
      <xdr:rowOff>66675</xdr:rowOff>
    </xdr:to>
    <xdr:graphicFrame macro="">
      <xdr:nvGraphicFramePr>
        <xdr:cNvPr id="315381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495300</xdr:colOff>
      <xdr:row>80</xdr:row>
      <xdr:rowOff>47625</xdr:rowOff>
    </xdr:from>
    <xdr:to>
      <xdr:col>18</xdr:col>
      <xdr:colOff>95250</xdr:colOff>
      <xdr:row>102</xdr:row>
      <xdr:rowOff>104775</xdr:rowOff>
    </xdr:to>
    <xdr:graphicFrame macro="">
      <xdr:nvGraphicFramePr>
        <xdr:cNvPr id="315381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2"/>
  <sheetViews>
    <sheetView tabSelected="1" zoomScaleNormal="100" workbookViewId="0"/>
  </sheetViews>
  <sheetFormatPr defaultRowHeight="12.75" x14ac:dyDescent="0.2"/>
  <cols>
    <col min="1" max="1" width="22.7109375" customWidth="1"/>
    <col min="2" max="3" width="9.28515625" bestFit="1" customWidth="1"/>
    <col min="4" max="4" width="10" customWidth="1"/>
    <col min="5" max="5" width="14.140625" customWidth="1"/>
    <col min="6" max="6" width="11.28515625" customWidth="1"/>
    <col min="7" max="7" width="9.85546875" bestFit="1" customWidth="1"/>
    <col min="8" max="8" width="11" customWidth="1"/>
    <col min="9" max="9" width="11.140625" customWidth="1"/>
    <col min="10" max="10" width="9.7109375" bestFit="1" customWidth="1"/>
    <col min="11" max="11" width="9.42578125" bestFit="1" customWidth="1"/>
    <col min="12" max="12" width="9.85546875" bestFit="1" customWidth="1"/>
    <col min="13" max="13" width="9.28515625" bestFit="1" customWidth="1"/>
    <col min="16" max="16" width="12.42578125" customWidth="1"/>
  </cols>
  <sheetData>
    <row r="1" spans="1:17" ht="25.5" x14ac:dyDescent="0.2">
      <c r="A1" s="12" t="s">
        <v>11</v>
      </c>
      <c r="B1" s="13">
        <v>41821</v>
      </c>
      <c r="C1" s="13">
        <v>41852</v>
      </c>
      <c r="D1" s="13">
        <v>41883</v>
      </c>
      <c r="E1" s="13">
        <v>41913</v>
      </c>
      <c r="F1" s="14">
        <v>41944</v>
      </c>
      <c r="G1" s="14">
        <v>41974</v>
      </c>
      <c r="H1" s="14">
        <v>42005</v>
      </c>
      <c r="I1" s="14">
        <v>42036</v>
      </c>
      <c r="J1" s="14">
        <v>42064</v>
      </c>
      <c r="K1" s="14">
        <v>42095</v>
      </c>
      <c r="L1" s="14">
        <v>42125</v>
      </c>
      <c r="M1" s="14">
        <v>42156</v>
      </c>
      <c r="N1" s="15" t="s">
        <v>8</v>
      </c>
      <c r="O1" s="15" t="s">
        <v>10</v>
      </c>
    </row>
    <row r="2" spans="1:17" x14ac:dyDescent="0.2">
      <c r="A2" s="16" t="s">
        <v>44</v>
      </c>
      <c r="B2" s="26">
        <v>241</v>
      </c>
      <c r="C2" s="26">
        <v>276</v>
      </c>
      <c r="D2" s="26">
        <v>507</v>
      </c>
      <c r="E2" s="26">
        <v>490</v>
      </c>
      <c r="F2" s="26">
        <v>516</v>
      </c>
      <c r="G2" s="26">
        <v>444</v>
      </c>
      <c r="H2" s="26">
        <v>382</v>
      </c>
      <c r="I2" s="26">
        <v>460</v>
      </c>
      <c r="J2" s="26">
        <v>418</v>
      </c>
      <c r="K2" s="26">
        <v>419</v>
      </c>
      <c r="L2" s="26">
        <v>262</v>
      </c>
      <c r="M2" s="26">
        <v>191</v>
      </c>
      <c r="N2" s="26">
        <f t="shared" ref="N2:N13" si="0">SUM(B2:M2)</f>
        <v>4606</v>
      </c>
      <c r="O2" s="30">
        <f t="shared" ref="O2:O12" si="1">N2/$N$13</f>
        <v>0.1806345346876348</v>
      </c>
    </row>
    <row r="3" spans="1:17" x14ac:dyDescent="0.2">
      <c r="A3" s="16" t="s">
        <v>0</v>
      </c>
      <c r="B3" s="26">
        <v>107</v>
      </c>
      <c r="C3" s="26">
        <v>97</v>
      </c>
      <c r="D3" s="26">
        <v>92</v>
      </c>
      <c r="E3" s="26">
        <v>166</v>
      </c>
      <c r="F3" s="26">
        <v>142</v>
      </c>
      <c r="G3" s="26">
        <v>124</v>
      </c>
      <c r="H3" s="26">
        <v>142</v>
      </c>
      <c r="I3" s="26">
        <v>164</v>
      </c>
      <c r="J3" s="26">
        <v>137</v>
      </c>
      <c r="K3" s="26">
        <v>143</v>
      </c>
      <c r="L3" s="26">
        <v>179</v>
      </c>
      <c r="M3" s="26">
        <v>108</v>
      </c>
      <c r="N3" s="26">
        <f t="shared" si="0"/>
        <v>1601</v>
      </c>
      <c r="O3" s="30">
        <f t="shared" si="1"/>
        <v>6.2786775951998122E-2</v>
      </c>
    </row>
    <row r="4" spans="1:17" x14ac:dyDescent="0.2">
      <c r="A4" s="16" t="s">
        <v>1</v>
      </c>
      <c r="B4" s="26">
        <v>229</v>
      </c>
      <c r="C4" s="26">
        <v>183</v>
      </c>
      <c r="D4" s="26">
        <v>182</v>
      </c>
      <c r="E4" s="26">
        <v>301</v>
      </c>
      <c r="F4" s="26">
        <v>307</v>
      </c>
      <c r="G4" s="26">
        <v>167</v>
      </c>
      <c r="H4" s="26">
        <v>288</v>
      </c>
      <c r="I4" s="26">
        <v>296</v>
      </c>
      <c r="J4" s="26">
        <v>193</v>
      </c>
      <c r="K4" s="26">
        <v>292</v>
      </c>
      <c r="L4" s="26">
        <v>230</v>
      </c>
      <c r="M4" s="26">
        <v>170</v>
      </c>
      <c r="N4" s="26">
        <f t="shared" si="0"/>
        <v>2838</v>
      </c>
      <c r="O4" s="30">
        <f t="shared" si="1"/>
        <v>0.11129848229342328</v>
      </c>
    </row>
    <row r="5" spans="1:17" x14ac:dyDescent="0.2">
      <c r="A5" s="16" t="s">
        <v>2</v>
      </c>
      <c r="B5" s="26">
        <v>258</v>
      </c>
      <c r="C5" s="26">
        <v>189</v>
      </c>
      <c r="D5" s="26">
        <v>296</v>
      </c>
      <c r="E5" s="26">
        <v>424</v>
      </c>
      <c r="F5" s="26">
        <v>374</v>
      </c>
      <c r="G5" s="26">
        <v>299</v>
      </c>
      <c r="H5" s="26">
        <v>346</v>
      </c>
      <c r="I5" s="26">
        <v>347</v>
      </c>
      <c r="J5" s="26">
        <v>331</v>
      </c>
      <c r="K5" s="26">
        <v>298</v>
      </c>
      <c r="L5" s="26">
        <v>307</v>
      </c>
      <c r="M5" s="26">
        <v>239</v>
      </c>
      <c r="N5" s="26">
        <f t="shared" si="0"/>
        <v>3708</v>
      </c>
      <c r="O5" s="30">
        <f t="shared" si="1"/>
        <v>0.14541746735166086</v>
      </c>
    </row>
    <row r="6" spans="1:17" x14ac:dyDescent="0.2">
      <c r="A6" s="16" t="s">
        <v>3</v>
      </c>
      <c r="B6" s="26">
        <v>45</v>
      </c>
      <c r="C6" s="26">
        <v>57</v>
      </c>
      <c r="D6" s="26">
        <v>119</v>
      </c>
      <c r="E6" s="26">
        <v>182</v>
      </c>
      <c r="F6" s="26">
        <v>122</v>
      </c>
      <c r="G6" s="26">
        <v>64</v>
      </c>
      <c r="H6" s="26">
        <v>49</v>
      </c>
      <c r="I6" s="26">
        <v>92</v>
      </c>
      <c r="J6" s="26">
        <v>80</v>
      </c>
      <c r="K6" s="26">
        <v>89</v>
      </c>
      <c r="L6" s="26">
        <v>47</v>
      </c>
      <c r="M6" s="26">
        <v>31</v>
      </c>
      <c r="N6" s="26">
        <f t="shared" si="0"/>
        <v>977</v>
      </c>
      <c r="O6" s="30">
        <f t="shared" si="1"/>
        <v>3.8315228048158755E-2</v>
      </c>
    </row>
    <row r="7" spans="1:17" x14ac:dyDescent="0.2">
      <c r="A7" s="16" t="s">
        <v>4</v>
      </c>
      <c r="B7" s="26">
        <v>199</v>
      </c>
      <c r="C7" s="26">
        <v>118</v>
      </c>
      <c r="D7" s="26">
        <v>124</v>
      </c>
      <c r="E7" s="26">
        <v>339</v>
      </c>
      <c r="F7" s="26">
        <v>298</v>
      </c>
      <c r="G7" s="26">
        <v>208</v>
      </c>
      <c r="H7" s="26">
        <v>297</v>
      </c>
      <c r="I7" s="26">
        <v>242</v>
      </c>
      <c r="J7" s="26">
        <v>314</v>
      </c>
      <c r="K7" s="26">
        <v>273</v>
      </c>
      <c r="L7" s="26">
        <v>230</v>
      </c>
      <c r="M7" s="26">
        <v>191</v>
      </c>
      <c r="N7" s="26">
        <f t="shared" si="0"/>
        <v>2833</v>
      </c>
      <c r="O7" s="30">
        <f t="shared" si="1"/>
        <v>0.11110239617239892</v>
      </c>
    </row>
    <row r="8" spans="1:17" x14ac:dyDescent="0.2">
      <c r="A8" s="16" t="s">
        <v>5</v>
      </c>
      <c r="B8" s="26">
        <v>195</v>
      </c>
      <c r="C8" s="26">
        <v>187</v>
      </c>
      <c r="D8" s="26">
        <v>230</v>
      </c>
      <c r="E8" s="26">
        <v>331</v>
      </c>
      <c r="F8" s="26">
        <v>315</v>
      </c>
      <c r="G8" s="26">
        <v>206</v>
      </c>
      <c r="H8" s="26">
        <v>259</v>
      </c>
      <c r="I8" s="26">
        <v>280</v>
      </c>
      <c r="J8" s="26">
        <v>253</v>
      </c>
      <c r="K8" s="26">
        <v>276</v>
      </c>
      <c r="L8" s="26">
        <v>262</v>
      </c>
      <c r="M8" s="26">
        <v>219</v>
      </c>
      <c r="N8" s="26">
        <f t="shared" si="0"/>
        <v>3013</v>
      </c>
      <c r="O8" s="30">
        <f t="shared" si="1"/>
        <v>0.11816149652927566</v>
      </c>
    </row>
    <row r="9" spans="1:17" x14ac:dyDescent="0.2">
      <c r="A9" s="16" t="s">
        <v>45</v>
      </c>
      <c r="B9" s="26">
        <v>42</v>
      </c>
      <c r="C9" s="26">
        <v>28</v>
      </c>
      <c r="D9" s="26">
        <v>42</v>
      </c>
      <c r="E9" s="26">
        <v>31</v>
      </c>
      <c r="F9" s="26">
        <v>28</v>
      </c>
      <c r="G9" s="26">
        <v>27</v>
      </c>
      <c r="H9" s="26">
        <v>41</v>
      </c>
      <c r="I9" s="26">
        <v>41</v>
      </c>
      <c r="J9" s="26">
        <v>30</v>
      </c>
      <c r="K9" s="26">
        <v>45</v>
      </c>
      <c r="L9" s="26">
        <v>32</v>
      </c>
      <c r="M9" s="26">
        <v>32</v>
      </c>
      <c r="N9" s="26">
        <f t="shared" si="0"/>
        <v>419</v>
      </c>
      <c r="O9" s="30">
        <f t="shared" si="1"/>
        <v>1.6432016941840856E-2</v>
      </c>
    </row>
    <row r="10" spans="1:17" x14ac:dyDescent="0.2">
      <c r="A10" s="16" t="s">
        <v>6</v>
      </c>
      <c r="B10" s="26">
        <v>94</v>
      </c>
      <c r="C10" s="26">
        <v>104</v>
      </c>
      <c r="D10" s="26">
        <v>127</v>
      </c>
      <c r="E10" s="26">
        <v>195</v>
      </c>
      <c r="F10" s="26">
        <v>237</v>
      </c>
      <c r="G10" s="26">
        <v>136</v>
      </c>
      <c r="H10" s="26">
        <v>144</v>
      </c>
      <c r="I10" s="26">
        <v>182</v>
      </c>
      <c r="J10" s="26">
        <v>188</v>
      </c>
      <c r="K10" s="26">
        <v>142</v>
      </c>
      <c r="L10" s="26">
        <v>200</v>
      </c>
      <c r="M10" s="26">
        <v>141</v>
      </c>
      <c r="N10" s="26">
        <f t="shared" si="0"/>
        <v>1890</v>
      </c>
      <c r="O10" s="30">
        <f t="shared" si="1"/>
        <v>7.4120553747205775E-2</v>
      </c>
    </row>
    <row r="11" spans="1:17" x14ac:dyDescent="0.2">
      <c r="A11" s="16" t="s">
        <v>7</v>
      </c>
      <c r="B11" s="26">
        <v>204</v>
      </c>
      <c r="C11" s="26">
        <v>203</v>
      </c>
      <c r="D11" s="26">
        <v>173</v>
      </c>
      <c r="E11" s="26">
        <v>386</v>
      </c>
      <c r="F11" s="26">
        <v>371</v>
      </c>
      <c r="G11" s="26">
        <v>265</v>
      </c>
      <c r="H11" s="26">
        <v>309</v>
      </c>
      <c r="I11" s="26">
        <v>298</v>
      </c>
      <c r="J11" s="26">
        <v>341</v>
      </c>
      <c r="K11" s="26">
        <v>285</v>
      </c>
      <c r="L11" s="26">
        <v>340</v>
      </c>
      <c r="M11" s="26">
        <v>186</v>
      </c>
      <c r="N11" s="26">
        <f t="shared" si="0"/>
        <v>3361</v>
      </c>
      <c r="O11" s="30">
        <f t="shared" si="1"/>
        <v>0.1318090905525707</v>
      </c>
    </row>
    <row r="12" spans="1:17" x14ac:dyDescent="0.2">
      <c r="A12" s="16" t="s">
        <v>83</v>
      </c>
      <c r="B12" s="26">
        <v>16</v>
      </c>
      <c r="C12" s="26">
        <v>18</v>
      </c>
      <c r="D12" s="26">
        <v>24</v>
      </c>
      <c r="E12" s="26">
        <v>28</v>
      </c>
      <c r="F12" s="26">
        <v>24</v>
      </c>
      <c r="G12" s="26">
        <v>16</v>
      </c>
      <c r="H12" s="26">
        <v>23</v>
      </c>
      <c r="I12" s="26">
        <v>21</v>
      </c>
      <c r="J12" s="26">
        <v>28</v>
      </c>
      <c r="K12" s="26">
        <v>21</v>
      </c>
      <c r="L12" s="26">
        <v>14</v>
      </c>
      <c r="M12" s="26">
        <v>20</v>
      </c>
      <c r="N12" s="26">
        <f t="shared" si="0"/>
        <v>253</v>
      </c>
      <c r="O12" s="30">
        <f t="shared" si="1"/>
        <v>9.9219577238323069E-3</v>
      </c>
    </row>
    <row r="13" spans="1:17" x14ac:dyDescent="0.2">
      <c r="A13" s="16" t="s">
        <v>8</v>
      </c>
      <c r="B13" s="26">
        <v>1630</v>
      </c>
      <c r="C13" s="26">
        <v>1460</v>
      </c>
      <c r="D13" s="26">
        <v>1916</v>
      </c>
      <c r="E13" s="26">
        <v>2873</v>
      </c>
      <c r="F13" s="26">
        <v>2734</v>
      </c>
      <c r="G13" s="26">
        <v>1956</v>
      </c>
      <c r="H13" s="26">
        <v>2280</v>
      </c>
      <c r="I13" s="26">
        <v>2423</v>
      </c>
      <c r="J13" s="26">
        <v>2313</v>
      </c>
      <c r="K13" s="26">
        <v>2283</v>
      </c>
      <c r="L13" s="26">
        <v>2103</v>
      </c>
      <c r="M13" s="26">
        <v>1528</v>
      </c>
      <c r="N13" s="26">
        <f t="shared" si="0"/>
        <v>25499</v>
      </c>
      <c r="O13" s="30"/>
    </row>
    <row r="14" spans="1:17" x14ac:dyDescent="0.2">
      <c r="A14" s="22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2"/>
      <c r="P14" s="31"/>
    </row>
    <row r="15" spans="1:17" ht="51" x14ac:dyDescent="0.2">
      <c r="A15" s="15" t="s">
        <v>74</v>
      </c>
      <c r="B15" s="15" t="s">
        <v>76</v>
      </c>
      <c r="C15" s="15" t="s">
        <v>12</v>
      </c>
      <c r="D15" s="15" t="s">
        <v>73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2"/>
      <c r="Q15" s="31"/>
    </row>
    <row r="16" spans="1:17" x14ac:dyDescent="0.2">
      <c r="A16" s="16" t="s">
        <v>44</v>
      </c>
      <c r="B16" s="29">
        <v>37581</v>
      </c>
      <c r="C16" s="31">
        <f t="shared" ref="C16:C25" si="2">N2/B16</f>
        <v>0.12256193289162076</v>
      </c>
      <c r="D16" s="33">
        <f t="shared" ref="D16:D25" si="3">C16-$C$26</f>
        <v>2.1480918236280899E-2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2"/>
      <c r="Q16" s="31"/>
    </row>
    <row r="17" spans="1:17" x14ac:dyDescent="0.2">
      <c r="A17" s="16" t="s">
        <v>0</v>
      </c>
      <c r="B17" s="29">
        <v>35415</v>
      </c>
      <c r="C17" s="31">
        <f t="shared" si="2"/>
        <v>4.5206833262741775E-2</v>
      </c>
      <c r="D17" s="33">
        <f t="shared" si="3"/>
        <v>-5.5874181392598088E-2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2"/>
      <c r="Q17" s="31"/>
    </row>
    <row r="18" spans="1:17" x14ac:dyDescent="0.2">
      <c r="A18" s="16" t="s">
        <v>1</v>
      </c>
      <c r="B18" s="29">
        <v>30757</v>
      </c>
      <c r="C18" s="31">
        <f t="shared" si="2"/>
        <v>9.2271677992001824E-2</v>
      </c>
      <c r="D18" s="33">
        <f t="shared" si="3"/>
        <v>-8.8093366633380382E-3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2"/>
      <c r="Q18" s="31"/>
    </row>
    <row r="19" spans="1:17" x14ac:dyDescent="0.2">
      <c r="A19" s="16" t="s">
        <v>2</v>
      </c>
      <c r="B19" s="29">
        <v>43239</v>
      </c>
      <c r="C19" s="31">
        <f t="shared" si="2"/>
        <v>8.575591479913966E-2</v>
      </c>
      <c r="D19" s="33">
        <f t="shared" si="3"/>
        <v>-1.5325099856200203E-2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2"/>
      <c r="Q19" s="31"/>
    </row>
    <row r="20" spans="1:17" x14ac:dyDescent="0.2">
      <c r="A20" s="16" t="s">
        <v>3</v>
      </c>
      <c r="B20" s="29">
        <v>6268</v>
      </c>
      <c r="C20" s="31">
        <f t="shared" si="2"/>
        <v>0.15587109125717932</v>
      </c>
      <c r="D20" s="33">
        <f t="shared" si="3"/>
        <v>5.479007660183946E-2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2"/>
      <c r="Q20" s="31"/>
    </row>
    <row r="21" spans="1:17" x14ac:dyDescent="0.2">
      <c r="A21" s="16" t="s">
        <v>4</v>
      </c>
      <c r="B21" s="29">
        <v>21680</v>
      </c>
      <c r="C21" s="31">
        <f t="shared" si="2"/>
        <v>0.13067343173431734</v>
      </c>
      <c r="D21" s="33">
        <f t="shared" si="3"/>
        <v>2.9592417078977473E-2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2"/>
      <c r="Q21" s="31"/>
    </row>
    <row r="22" spans="1:17" x14ac:dyDescent="0.2">
      <c r="A22" s="16" t="s">
        <v>5</v>
      </c>
      <c r="B22" s="29">
        <v>31502</v>
      </c>
      <c r="C22" s="31">
        <f t="shared" si="2"/>
        <v>9.564472097009713E-2</v>
      </c>
      <c r="D22" s="33">
        <f t="shared" si="3"/>
        <v>-5.4362936852427324E-3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2"/>
      <c r="Q22" s="31"/>
    </row>
    <row r="23" spans="1:17" x14ac:dyDescent="0.2">
      <c r="A23" s="16" t="s">
        <v>45</v>
      </c>
      <c r="B23" s="29">
        <v>4904</v>
      </c>
      <c r="C23" s="31">
        <f t="shared" si="2"/>
        <v>8.5440456769983686E-2</v>
      </c>
      <c r="D23" s="33">
        <f t="shared" si="3"/>
        <v>-1.5640557885356177E-2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2"/>
      <c r="Q23" s="31"/>
    </row>
    <row r="24" spans="1:17" x14ac:dyDescent="0.2">
      <c r="A24" s="16" t="s">
        <v>6</v>
      </c>
      <c r="B24" s="29">
        <v>23051</v>
      </c>
      <c r="C24" s="31">
        <f t="shared" si="2"/>
        <v>8.1992104464014573E-2</v>
      </c>
      <c r="D24" s="33">
        <f t="shared" si="3"/>
        <v>-1.908891019132529E-2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2"/>
      <c r="Q24" s="31"/>
    </row>
    <row r="25" spans="1:17" x14ac:dyDescent="0.2">
      <c r="A25" s="16" t="s">
        <v>7</v>
      </c>
      <c r="B25" s="29">
        <v>17866</v>
      </c>
      <c r="C25" s="31">
        <f t="shared" si="2"/>
        <v>0.18812269114519198</v>
      </c>
      <c r="D25" s="33">
        <f t="shared" si="3"/>
        <v>8.7041676489852116E-2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2"/>
      <c r="Q25" s="31"/>
    </row>
    <row r="26" spans="1:17" x14ac:dyDescent="0.2">
      <c r="A26" s="16" t="s">
        <v>85</v>
      </c>
      <c r="B26" s="29">
        <v>252263</v>
      </c>
      <c r="C26" s="31">
        <f>N13/B26</f>
        <v>0.10108101465533986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2"/>
      <c r="Q26" s="31"/>
    </row>
    <row r="27" spans="1:17" x14ac:dyDescent="0.2">
      <c r="A27" s="22" t="s">
        <v>75</v>
      </c>
      <c r="B27" s="31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2"/>
      <c r="P27" s="31"/>
    </row>
    <row r="28" spans="1:17" x14ac:dyDescent="0.2">
      <c r="A28" s="22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2"/>
      <c r="P28" s="31"/>
    </row>
    <row r="29" spans="1:17" ht="25.5" x14ac:dyDescent="0.2">
      <c r="A29" s="6" t="s">
        <v>9</v>
      </c>
      <c r="B29" s="7" t="s">
        <v>23</v>
      </c>
      <c r="C29" s="7" t="s">
        <v>24</v>
      </c>
      <c r="D29" s="7" t="s">
        <v>25</v>
      </c>
      <c r="E29" s="7" t="s">
        <v>26</v>
      </c>
      <c r="F29" s="7" t="s">
        <v>27</v>
      </c>
      <c r="G29" s="7" t="s">
        <v>28</v>
      </c>
      <c r="H29" s="7" t="s">
        <v>71</v>
      </c>
      <c r="I29" s="7" t="s">
        <v>29</v>
      </c>
      <c r="J29" s="8"/>
      <c r="K29" s="8"/>
      <c r="L29" s="8"/>
      <c r="M29" s="10"/>
      <c r="N29" s="10"/>
      <c r="O29" s="10"/>
    </row>
    <row r="30" spans="1:17" x14ac:dyDescent="0.2">
      <c r="A30" s="8" t="s">
        <v>13</v>
      </c>
      <c r="B30" s="27">
        <v>2559</v>
      </c>
      <c r="C30" s="27">
        <v>4484</v>
      </c>
      <c r="D30" s="27">
        <v>4435</v>
      </c>
      <c r="E30" s="27">
        <v>4407</v>
      </c>
      <c r="F30" s="27">
        <v>3936</v>
      </c>
      <c r="G30" s="27">
        <v>3312</v>
      </c>
      <c r="H30" s="27">
        <v>2366</v>
      </c>
      <c r="I30" s="27">
        <v>25499</v>
      </c>
      <c r="J30" s="8"/>
      <c r="K30" s="8"/>
      <c r="L30" s="8"/>
      <c r="M30" s="10"/>
      <c r="N30" s="10"/>
      <c r="O30" s="10"/>
    </row>
    <row r="31" spans="1:17" x14ac:dyDescent="0.2">
      <c r="A31" s="8" t="s">
        <v>43</v>
      </c>
      <c r="B31" s="3">
        <v>52</v>
      </c>
      <c r="C31" s="3">
        <v>51</v>
      </c>
      <c r="D31" s="3">
        <v>53</v>
      </c>
      <c r="E31" s="3">
        <v>52</v>
      </c>
      <c r="F31" s="3">
        <v>53</v>
      </c>
      <c r="G31" s="3">
        <v>52</v>
      </c>
      <c r="H31" s="3">
        <v>52</v>
      </c>
      <c r="I31" s="3">
        <v>365</v>
      </c>
      <c r="J31" s="8"/>
      <c r="K31" s="8"/>
      <c r="L31" s="8"/>
      <c r="M31" s="10"/>
      <c r="N31" s="10"/>
      <c r="O31" s="10"/>
    </row>
    <row r="32" spans="1:17" x14ac:dyDescent="0.2">
      <c r="A32" s="8" t="s">
        <v>14</v>
      </c>
      <c r="B32" s="37">
        <v>49.21153846153846</v>
      </c>
      <c r="C32" s="37">
        <v>87.921568627450981</v>
      </c>
      <c r="D32" s="37">
        <v>83.679245283018872</v>
      </c>
      <c r="E32" s="37">
        <v>84.75</v>
      </c>
      <c r="F32" s="37">
        <v>74.264150943396231</v>
      </c>
      <c r="G32" s="37">
        <v>63.692307692307693</v>
      </c>
      <c r="H32" s="37">
        <v>45.5</v>
      </c>
      <c r="I32" s="37">
        <v>69.860273972602741</v>
      </c>
      <c r="J32" s="8"/>
      <c r="K32" s="8"/>
      <c r="L32" s="8"/>
      <c r="M32" s="10"/>
      <c r="N32" s="10"/>
      <c r="O32" s="10"/>
    </row>
    <row r="33" spans="1:15" x14ac:dyDescent="0.2">
      <c r="A33" s="8"/>
      <c r="B33" s="3"/>
      <c r="C33" s="3"/>
      <c r="D33" s="3"/>
      <c r="E33" s="3"/>
      <c r="F33" s="3"/>
      <c r="G33" s="3"/>
      <c r="H33" s="3"/>
      <c r="I33" s="3"/>
      <c r="J33" s="8"/>
      <c r="K33" s="8"/>
      <c r="L33" s="8"/>
      <c r="M33" s="10"/>
      <c r="N33" s="10"/>
      <c r="O33" s="10"/>
    </row>
    <row r="34" spans="1:15" ht="25.5" x14ac:dyDescent="0.2">
      <c r="A34" s="12" t="s">
        <v>79</v>
      </c>
      <c r="B34" s="13">
        <v>41821</v>
      </c>
      <c r="C34" s="13">
        <v>41852</v>
      </c>
      <c r="D34" s="13">
        <v>41883</v>
      </c>
      <c r="E34" s="13">
        <v>41913</v>
      </c>
      <c r="F34" s="14">
        <v>41944</v>
      </c>
      <c r="G34" s="14">
        <v>41974</v>
      </c>
      <c r="H34" s="14">
        <v>42005</v>
      </c>
      <c r="I34" s="14">
        <v>42036</v>
      </c>
      <c r="J34" s="14">
        <v>42064</v>
      </c>
      <c r="K34" s="14">
        <v>42095</v>
      </c>
      <c r="L34" s="14">
        <v>42125</v>
      </c>
      <c r="M34" s="14">
        <v>42156</v>
      </c>
      <c r="N34" s="15" t="s">
        <v>80</v>
      </c>
    </row>
    <row r="35" spans="1:15" x14ac:dyDescent="0.2">
      <c r="A35" s="1" t="s">
        <v>44</v>
      </c>
      <c r="B35" s="34">
        <f>'NGM Data'!B31</f>
        <v>7.0539419087136929E-2</v>
      </c>
      <c r="C35" s="34">
        <f>'NGM Data'!C31</f>
        <v>6.1594202898550728E-2</v>
      </c>
      <c r="D35" s="34">
        <f>'NGM Data'!D31</f>
        <v>5.1080550098231828E-2</v>
      </c>
      <c r="E35" s="34">
        <f>'NGM Data'!E31</f>
        <v>4.0816326530612242E-2</v>
      </c>
      <c r="F35" s="34">
        <f>'NGM Data'!F31</f>
        <v>1.9342359767891684E-2</v>
      </c>
      <c r="G35" s="34">
        <f>'NGM Data'!G31</f>
        <v>1.9823788546255508E-2</v>
      </c>
      <c r="H35" s="34">
        <f>'NGM Data'!H31</f>
        <v>4.6875E-2</v>
      </c>
      <c r="I35" s="34">
        <f>'NGM Data'!I31</f>
        <v>4.7826086956521741E-2</v>
      </c>
      <c r="J35" s="34">
        <f>'NGM Data'!J31</f>
        <v>5.0239234449760764E-2</v>
      </c>
      <c r="K35" s="34">
        <f>'NGM Data'!K31</f>
        <v>2.8639618138424822E-2</v>
      </c>
      <c r="L35" s="34">
        <f>'NGM Data'!L31</f>
        <v>5.3231939163498096E-2</v>
      </c>
      <c r="M35" s="34">
        <f>'NGM Data'!M31</f>
        <v>7.2916666666666671E-2</v>
      </c>
      <c r="N35" s="34">
        <f>'NGM Data'!N31</f>
        <v>4.3261951113995244E-2</v>
      </c>
    </row>
    <row r="36" spans="1:15" x14ac:dyDescent="0.2">
      <c r="A36" s="1" t="s">
        <v>0</v>
      </c>
      <c r="B36" s="34">
        <f>'NGM Data'!B32</f>
        <v>0.14953271028037382</v>
      </c>
      <c r="C36" s="34">
        <f>'NGM Data'!C32</f>
        <v>0.18556701030927836</v>
      </c>
      <c r="D36" s="34">
        <f>'NGM Data'!D32</f>
        <v>9.7826086956521743E-2</v>
      </c>
      <c r="E36" s="34">
        <f>'NGM Data'!E32</f>
        <v>0.1144578313253012</v>
      </c>
      <c r="F36" s="34">
        <f>'NGM Data'!F32</f>
        <v>0.12676056338028169</v>
      </c>
      <c r="G36" s="34">
        <f>'NGM Data'!G32</f>
        <v>0.23809523809523808</v>
      </c>
      <c r="H36" s="34">
        <f>'NGM Data'!H32</f>
        <v>0.1276595744680851</v>
      </c>
      <c r="I36" s="34">
        <f>'NGM Data'!I32</f>
        <v>0.14634146341463414</v>
      </c>
      <c r="J36" s="34">
        <f>'NGM Data'!J32</f>
        <v>0.20289855072463769</v>
      </c>
      <c r="K36" s="34">
        <f>'NGM Data'!K32</f>
        <v>0.15384615384615385</v>
      </c>
      <c r="L36" s="34">
        <f>'NGM Data'!L32</f>
        <v>0.14917127071823205</v>
      </c>
      <c r="M36" s="34">
        <f>'NGM Data'!M32</f>
        <v>0.19444444444444445</v>
      </c>
      <c r="N36" s="34">
        <f>'NGM Data'!N32</f>
        <v>0.1557632398753894</v>
      </c>
    </row>
    <row r="37" spans="1:15" x14ac:dyDescent="0.2">
      <c r="A37" s="1" t="s">
        <v>1</v>
      </c>
      <c r="B37" s="34">
        <f>'NGM Data'!B33</f>
        <v>0.25991189427312777</v>
      </c>
      <c r="C37" s="34">
        <f>'NGM Data'!C33</f>
        <v>0.29213483146067415</v>
      </c>
      <c r="D37" s="34">
        <f>'NGM Data'!D33</f>
        <v>0.21546961325966851</v>
      </c>
      <c r="E37" s="34">
        <f>'NGM Data'!E33</f>
        <v>9.9667774086378738E-2</v>
      </c>
      <c r="F37" s="34">
        <f>'NGM Data'!F33</f>
        <v>9.1503267973856203E-2</v>
      </c>
      <c r="G37" s="34">
        <f>'NGM Data'!G33</f>
        <v>0.13253012048192772</v>
      </c>
      <c r="H37" s="34">
        <f>'NGM Data'!H33</f>
        <v>5.8823529411764705E-2</v>
      </c>
      <c r="I37" s="34">
        <f>'NGM Data'!I33</f>
        <v>8.1355932203389825E-2</v>
      </c>
      <c r="J37" s="34">
        <f>'NGM Data'!J33</f>
        <v>0.10471204188481675</v>
      </c>
      <c r="K37" s="34">
        <f>'NGM Data'!K33</f>
        <v>6.8493150684931503E-2</v>
      </c>
      <c r="L37" s="34">
        <f>'NGM Data'!L33</f>
        <v>9.5652173913043481E-2</v>
      </c>
      <c r="M37" s="34">
        <f>'NGM Data'!M33</f>
        <v>7.7380952380952384E-2</v>
      </c>
      <c r="N37" s="34">
        <f>'NGM Data'!N33</f>
        <v>0.12252124645892351</v>
      </c>
    </row>
    <row r="38" spans="1:15" x14ac:dyDescent="0.2">
      <c r="A38" s="1" t="s">
        <v>2</v>
      </c>
      <c r="B38" s="34">
        <f>'NGM Data'!B34</f>
        <v>0.13127413127413126</v>
      </c>
      <c r="C38" s="34">
        <f>'NGM Data'!C34</f>
        <v>0.12834224598930483</v>
      </c>
      <c r="D38" s="34">
        <f>'NGM Data'!D34</f>
        <v>0.15666666666666668</v>
      </c>
      <c r="E38" s="34">
        <f>'NGM Data'!E34</f>
        <v>0.13842482100238662</v>
      </c>
      <c r="F38" s="34">
        <f>'NGM Data'!F34</f>
        <v>0.13066666666666665</v>
      </c>
      <c r="G38" s="34">
        <f>'NGM Data'!G34</f>
        <v>0.12662337662337661</v>
      </c>
      <c r="H38" s="34">
        <f>'NGM Data'!H34</f>
        <v>0.19034090909090909</v>
      </c>
      <c r="I38" s="34">
        <f>'NGM Data'!I34</f>
        <v>0.19883040935672514</v>
      </c>
      <c r="J38" s="34">
        <f>'NGM Data'!J34</f>
        <v>0.18975903614457831</v>
      </c>
      <c r="K38" s="34">
        <f>'NGM Data'!K34</f>
        <v>0.14814814814814814</v>
      </c>
      <c r="L38" s="34">
        <f>'NGM Data'!L34</f>
        <v>0.1650485436893204</v>
      </c>
      <c r="M38" s="34">
        <f>'NGM Data'!M34</f>
        <v>0.1799163179916318</v>
      </c>
      <c r="N38" s="34">
        <f>'NGM Data'!N34</f>
        <v>0.1578381285291745</v>
      </c>
    </row>
    <row r="39" spans="1:15" x14ac:dyDescent="0.2">
      <c r="A39" s="1" t="s">
        <v>3</v>
      </c>
      <c r="B39" s="34">
        <f>'NGM Data'!B35</f>
        <v>0.26666666666666666</v>
      </c>
      <c r="C39" s="34">
        <f>'NGM Data'!C35</f>
        <v>0.38596491228070173</v>
      </c>
      <c r="D39" s="34">
        <f>'NGM Data'!D35</f>
        <v>0.24166666666666667</v>
      </c>
      <c r="E39" s="34">
        <f>'NGM Data'!E35</f>
        <v>0.16111111111111112</v>
      </c>
      <c r="F39" s="34">
        <f>'NGM Data'!F35</f>
        <v>0.17741935483870969</v>
      </c>
      <c r="G39" s="34">
        <f>'NGM Data'!G35</f>
        <v>0.15625</v>
      </c>
      <c r="H39" s="34">
        <f>'NGM Data'!H35</f>
        <v>0.29166666666666669</v>
      </c>
      <c r="I39" s="34">
        <f>'NGM Data'!I35</f>
        <v>0.19780219780219779</v>
      </c>
      <c r="J39" s="34">
        <f>'NGM Data'!J35</f>
        <v>0.22500000000000001</v>
      </c>
      <c r="K39" s="34">
        <f>'NGM Data'!K35</f>
        <v>0.21348314606741572</v>
      </c>
      <c r="L39" s="34">
        <f>'NGM Data'!L35</f>
        <v>0.23404255319148937</v>
      </c>
      <c r="M39" s="34">
        <f>'NGM Data'!M35</f>
        <v>0.19354838709677419</v>
      </c>
      <c r="N39" s="34">
        <f>'NGM Data'!N35</f>
        <v>0.2151639344262295</v>
      </c>
    </row>
    <row r="40" spans="1:15" x14ac:dyDescent="0.2">
      <c r="A40" s="1" t="s">
        <v>4</v>
      </c>
      <c r="B40" s="34">
        <f>'NGM Data'!B36</f>
        <v>3.5175879396984924E-2</v>
      </c>
      <c r="C40" s="34">
        <f>'NGM Data'!C36</f>
        <v>4.2372881355932202E-2</v>
      </c>
      <c r="D40" s="34">
        <f>'NGM Data'!D36</f>
        <v>5.6451612903225805E-2</v>
      </c>
      <c r="E40" s="34">
        <f>'NGM Data'!E36</f>
        <v>2.3668639053254437E-2</v>
      </c>
      <c r="F40" s="34">
        <f>'NGM Data'!F36</f>
        <v>2.6845637583892617E-2</v>
      </c>
      <c r="G40" s="34">
        <f>'NGM Data'!G36</f>
        <v>1.4218009478672985E-2</v>
      </c>
      <c r="H40" s="34">
        <f>'NGM Data'!H36</f>
        <v>6.6666666666666671E-3</v>
      </c>
      <c r="I40" s="34">
        <f>'NGM Data'!I36</f>
        <v>2.5000000000000001E-2</v>
      </c>
      <c r="J40" s="34">
        <f>'NGM Data'!J36</f>
        <v>2.1943573667711599E-2</v>
      </c>
      <c r="K40" s="34">
        <f>'NGM Data'!K36</f>
        <v>2.5925925925925925E-2</v>
      </c>
      <c r="L40" s="34">
        <f>'NGM Data'!L36</f>
        <v>2.1739130434782608E-2</v>
      </c>
      <c r="M40" s="34">
        <f>'NGM Data'!M36</f>
        <v>2.1276595744680851E-2</v>
      </c>
      <c r="N40" s="34">
        <f>'NGM Data'!N36</f>
        <v>2.433862433862434E-2</v>
      </c>
    </row>
    <row r="41" spans="1:15" x14ac:dyDescent="0.2">
      <c r="A41" s="1" t="s">
        <v>5</v>
      </c>
      <c r="B41" s="34">
        <f>'NGM Data'!B37</f>
        <v>5.0761421319796954E-2</v>
      </c>
      <c r="C41" s="34">
        <f>'NGM Data'!C37</f>
        <v>2.6881720430107527E-2</v>
      </c>
      <c r="D41" s="34">
        <f>'NGM Data'!D37</f>
        <v>3.0434782608695653E-2</v>
      </c>
      <c r="E41" s="34">
        <f>'NGM Data'!E37</f>
        <v>1.5151515151515152E-2</v>
      </c>
      <c r="F41" s="34">
        <f>'NGM Data'!F37</f>
        <v>1.9047619047619049E-2</v>
      </c>
      <c r="G41" s="34">
        <f>'NGM Data'!G37</f>
        <v>1.9047619047619049E-2</v>
      </c>
      <c r="H41" s="34">
        <f>'NGM Data'!H37</f>
        <v>1.9305019305019305E-2</v>
      </c>
      <c r="I41" s="34">
        <f>'NGM Data'!I37</f>
        <v>3.9007092198581561E-2</v>
      </c>
      <c r="J41" s="34">
        <f>'NGM Data'!J37</f>
        <v>2.7559055118110236E-2</v>
      </c>
      <c r="K41" s="34">
        <f>'NGM Data'!K37</f>
        <v>7.2992700729927005E-3</v>
      </c>
      <c r="L41" s="34">
        <f>'NGM Data'!L37</f>
        <v>2.6515151515151516E-2</v>
      </c>
      <c r="M41" s="34">
        <f>'NGM Data'!M37</f>
        <v>3.6866359447004608E-2</v>
      </c>
      <c r="N41" s="34">
        <f>'NGM Data'!N37</f>
        <v>2.5513585155732273E-2</v>
      </c>
    </row>
    <row r="42" spans="1:15" x14ac:dyDescent="0.2">
      <c r="A42" s="1" t="s">
        <v>45</v>
      </c>
      <c r="B42" s="34">
        <f>'NGM Data'!B38</f>
        <v>0.24390243902439024</v>
      </c>
      <c r="C42" s="34">
        <f>'NGM Data'!C38</f>
        <v>0.12903225806451613</v>
      </c>
      <c r="D42" s="34">
        <f>'NGM Data'!D38</f>
        <v>0.28888888888888886</v>
      </c>
      <c r="E42" s="34">
        <f>'NGM Data'!E38</f>
        <v>0.23529411764705882</v>
      </c>
      <c r="F42" s="34">
        <f>'NGM Data'!F38</f>
        <v>0.10714285714285714</v>
      </c>
      <c r="G42" s="34">
        <f>'NGM Data'!G38</f>
        <v>0.3</v>
      </c>
      <c r="H42" s="34">
        <f>'NGM Data'!H38</f>
        <v>0.28888888888888886</v>
      </c>
      <c r="I42" s="34">
        <f>'NGM Data'!I38</f>
        <v>0.35416666666666669</v>
      </c>
      <c r="J42" s="34">
        <f>'NGM Data'!J38</f>
        <v>0.22580645161290322</v>
      </c>
      <c r="K42" s="34">
        <f>'NGM Data'!K38</f>
        <v>0.14583333333333334</v>
      </c>
      <c r="L42" s="34">
        <f>'NGM Data'!L38</f>
        <v>0.15151515151515152</v>
      </c>
      <c r="M42" s="34">
        <f>'NGM Data'!M38</f>
        <v>0.27272727272727271</v>
      </c>
      <c r="N42" s="34">
        <f>'NGM Data'!N38</f>
        <v>0.2348993288590604</v>
      </c>
    </row>
    <row r="43" spans="1:15" x14ac:dyDescent="0.2">
      <c r="A43" s="1" t="s">
        <v>6</v>
      </c>
      <c r="B43" s="34">
        <f>'NGM Data'!B39</f>
        <v>5.3191489361702128E-2</v>
      </c>
      <c r="C43" s="34">
        <f>'NGM Data'!C39</f>
        <v>4.807692307692308E-2</v>
      </c>
      <c r="D43" s="34">
        <f>'NGM Data'!D39</f>
        <v>9.375E-2</v>
      </c>
      <c r="E43" s="34">
        <f>'NGM Data'!E39</f>
        <v>9.2307692307692313E-2</v>
      </c>
      <c r="F43" s="34">
        <f>'NGM Data'!F39</f>
        <v>6.7796610169491525E-2</v>
      </c>
      <c r="G43" s="34">
        <f>'NGM Data'!G39</f>
        <v>0.10135135135135136</v>
      </c>
      <c r="H43" s="34">
        <f>'NGM Data'!H39</f>
        <v>0.11805555555555555</v>
      </c>
      <c r="I43" s="34">
        <f>'NGM Data'!I39</f>
        <v>0.10695187165775401</v>
      </c>
      <c r="J43" s="34">
        <f>'NGM Data'!J39</f>
        <v>9.7297297297297303E-2</v>
      </c>
      <c r="K43" s="34">
        <f>'NGM Data'!K39</f>
        <v>8.3916083916083919E-2</v>
      </c>
      <c r="L43" s="34">
        <f>'NGM Data'!L39</f>
        <v>8.6294416243654817E-2</v>
      </c>
      <c r="M43" s="34">
        <f>'NGM Data'!M39</f>
        <v>8.5106382978723402E-2</v>
      </c>
      <c r="N43" s="34">
        <f>'NGM Data'!N39</f>
        <v>8.7802313354363823E-2</v>
      </c>
    </row>
    <row r="44" spans="1:15" x14ac:dyDescent="0.2">
      <c r="A44" s="1" t="s">
        <v>7</v>
      </c>
      <c r="B44" s="34">
        <f>'NGM Data'!B40</f>
        <v>3.9024390243902439E-2</v>
      </c>
      <c r="C44" s="34">
        <f>'NGM Data'!C40</f>
        <v>4.4554455445544552E-2</v>
      </c>
      <c r="D44" s="34">
        <f>'NGM Data'!D40</f>
        <v>3.4285714285714287E-2</v>
      </c>
      <c r="E44" s="34">
        <f>'NGM Data'!E40</f>
        <v>4.4155844155844157E-2</v>
      </c>
      <c r="F44" s="34">
        <f>'NGM Data'!F40</f>
        <v>3.9893617021276598E-2</v>
      </c>
      <c r="G44" s="34">
        <f>'NGM Data'!G40</f>
        <v>4.1666666666666664E-2</v>
      </c>
      <c r="H44" s="34">
        <f>'NGM Data'!H40</f>
        <v>6.1093247588424437E-2</v>
      </c>
      <c r="I44" s="34">
        <f>'NGM Data'!I40</f>
        <v>2.6845637583892617E-2</v>
      </c>
      <c r="J44" s="34">
        <f>'NGM Data'!J40</f>
        <v>4.6647230320699708E-2</v>
      </c>
      <c r="K44" s="34">
        <f>'NGM Data'!K40</f>
        <v>5.3380782918149468E-2</v>
      </c>
      <c r="L44" s="34">
        <f>'NGM Data'!L40</f>
        <v>4.3731778425655975E-2</v>
      </c>
      <c r="M44" s="34">
        <f>'NGM Data'!M40</f>
        <v>3.2608695652173912E-2</v>
      </c>
      <c r="N44" s="34">
        <f>'NGM Data'!N40</f>
        <v>4.3065043065043065E-2</v>
      </c>
    </row>
    <row r="45" spans="1:15" x14ac:dyDescent="0.2">
      <c r="A45" s="1" t="s">
        <v>83</v>
      </c>
      <c r="B45" s="34">
        <f>'NGM Data'!B41</f>
        <v>1</v>
      </c>
      <c r="C45" s="34">
        <f>'NGM Data'!C41</f>
        <v>1</v>
      </c>
      <c r="D45" s="34">
        <f>'NGM Data'!D41</f>
        <v>1</v>
      </c>
      <c r="E45" s="34">
        <f>'NGM Data'!E41</f>
        <v>1</v>
      </c>
      <c r="F45" s="34">
        <f>'NGM Data'!F41</f>
        <v>1</v>
      </c>
      <c r="G45" s="34">
        <f>'NGM Data'!G41</f>
        <v>1</v>
      </c>
      <c r="H45" s="34">
        <f>'NGM Data'!H41</f>
        <v>1</v>
      </c>
      <c r="I45" s="34">
        <f>'NGM Data'!I41</f>
        <v>1</v>
      </c>
      <c r="J45" s="34">
        <f>'NGM Data'!J41</f>
        <v>1</v>
      </c>
      <c r="K45" s="34">
        <f>'NGM Data'!K41</f>
        <v>1</v>
      </c>
      <c r="L45" s="34">
        <f>'NGM Data'!L41</f>
        <v>1</v>
      </c>
      <c r="M45" s="34">
        <f>'NGM Data'!M41</f>
        <v>1</v>
      </c>
      <c r="N45" s="34">
        <f>'NGM Data'!N41</f>
        <v>1</v>
      </c>
    </row>
    <row r="46" spans="1:15" x14ac:dyDescent="0.2">
      <c r="A46" s="1" t="s">
        <v>8</v>
      </c>
      <c r="B46" s="34">
        <f>'NGM Data'!B42</f>
        <v>0.11894543225015328</v>
      </c>
      <c r="C46" s="34">
        <f>'NGM Data'!C42</f>
        <v>0.12310866574965612</v>
      </c>
      <c r="D46" s="34">
        <f>'NGM Data'!D42</f>
        <v>0.11358921161825726</v>
      </c>
      <c r="E46" s="34">
        <f>'NGM Data'!E42</f>
        <v>8.339148639218423E-2</v>
      </c>
      <c r="F46" s="34">
        <f>'NGM Data'!F42</f>
        <v>7.2262773722627738E-2</v>
      </c>
      <c r="G46" s="34">
        <f>'NGM Data'!G42</f>
        <v>8.4126189283925887E-2</v>
      </c>
      <c r="H46" s="34">
        <f>'NGM Data'!H42</f>
        <v>9.2770034843205576E-2</v>
      </c>
      <c r="I46" s="34">
        <f>'NGM Data'!I42</f>
        <v>9.8434925864909387E-2</v>
      </c>
      <c r="J46" s="34">
        <f>'NGM Data'!J42</f>
        <v>0.10047434238896076</v>
      </c>
      <c r="K46" s="34">
        <f>'NGM Data'!K42</f>
        <v>7.9490557751427313E-2</v>
      </c>
      <c r="L46" s="34">
        <f>'NGM Data'!L42</f>
        <v>8.9057318806252964E-2</v>
      </c>
      <c r="M46" s="34">
        <f>'NGM Data'!M42</f>
        <v>0.10249671484888305</v>
      </c>
      <c r="N46" s="34">
        <f>'NGM Data'!N42</f>
        <v>9.4137432046618952E-2</v>
      </c>
    </row>
    <row r="47" spans="1:15" x14ac:dyDescent="0.2">
      <c r="A47" s="1" t="s">
        <v>90</v>
      </c>
      <c r="B47" s="3"/>
      <c r="C47" s="3"/>
      <c r="D47" s="3"/>
      <c r="E47" s="3"/>
      <c r="F47" s="3"/>
      <c r="G47" s="3"/>
      <c r="H47" s="3"/>
      <c r="I47" s="3"/>
      <c r="J47" s="8"/>
      <c r="K47" s="8"/>
      <c r="L47" s="8"/>
      <c r="M47" s="10"/>
      <c r="N47" s="10"/>
      <c r="O47" s="10"/>
    </row>
    <row r="48" spans="1:15" x14ac:dyDescent="0.2">
      <c r="A48" s="8"/>
      <c r="B48" s="3"/>
      <c r="C48" s="3"/>
      <c r="D48" s="3"/>
      <c r="E48" s="3"/>
      <c r="F48" s="3"/>
      <c r="G48" s="3"/>
      <c r="H48" s="3"/>
      <c r="I48" s="3"/>
      <c r="J48" s="8"/>
      <c r="K48" s="8"/>
      <c r="L48" s="8"/>
      <c r="M48" s="10"/>
      <c r="N48" s="10"/>
      <c r="O48" s="10"/>
    </row>
    <row r="49" spans="1:24" ht="36.75" customHeight="1" x14ac:dyDescent="0.2">
      <c r="A49" s="6" t="s">
        <v>42</v>
      </c>
      <c r="B49" s="13">
        <v>41821</v>
      </c>
      <c r="C49" s="13">
        <v>41852</v>
      </c>
      <c r="D49" s="13">
        <v>41883</v>
      </c>
      <c r="E49" s="13">
        <v>41913</v>
      </c>
      <c r="F49" s="14">
        <v>41944</v>
      </c>
      <c r="G49" s="14">
        <v>41974</v>
      </c>
      <c r="H49" s="14">
        <v>42005</v>
      </c>
      <c r="I49" s="14">
        <v>42036</v>
      </c>
      <c r="J49" s="14">
        <v>42064</v>
      </c>
      <c r="K49" s="14">
        <v>42095</v>
      </c>
      <c r="L49" s="14">
        <v>42125</v>
      </c>
      <c r="M49" s="14">
        <v>42156</v>
      </c>
      <c r="N49" s="6" t="s">
        <v>8</v>
      </c>
      <c r="O49" s="19" t="s">
        <v>47</v>
      </c>
      <c r="P49" s="2"/>
      <c r="Q49" s="2"/>
    </row>
    <row r="50" spans="1:24" x14ac:dyDescent="0.2">
      <c r="A50" s="8" t="s">
        <v>44</v>
      </c>
      <c r="B50" s="28">
        <v>240</v>
      </c>
      <c r="C50" s="28">
        <v>276</v>
      </c>
      <c r="D50" s="28">
        <v>504</v>
      </c>
      <c r="E50" s="28">
        <v>485</v>
      </c>
      <c r="F50" s="28">
        <v>516</v>
      </c>
      <c r="G50" s="28">
        <v>442</v>
      </c>
      <c r="H50" s="28">
        <v>380</v>
      </c>
      <c r="I50" s="28">
        <v>459</v>
      </c>
      <c r="J50" s="28">
        <v>418</v>
      </c>
      <c r="K50" s="28">
        <v>416</v>
      </c>
      <c r="L50" s="28">
        <v>261</v>
      </c>
      <c r="M50" s="28">
        <v>191</v>
      </c>
      <c r="N50" s="28">
        <f t="shared" ref="N50:N61" si="4">SUM(B50:M50)</f>
        <v>4588</v>
      </c>
      <c r="O50" s="11">
        <f t="shared" ref="O50:O61" si="5">N50/N2</f>
        <v>0.99609205384281374</v>
      </c>
      <c r="P50" s="3"/>
      <c r="Q50" s="3"/>
      <c r="R50" s="3"/>
      <c r="S50" s="3"/>
      <c r="T50" s="4"/>
      <c r="U50" s="3"/>
      <c r="V50" s="3"/>
      <c r="W50" s="2"/>
      <c r="X50" s="2"/>
    </row>
    <row r="51" spans="1:24" x14ac:dyDescent="0.2">
      <c r="A51" s="8" t="s">
        <v>0</v>
      </c>
      <c r="B51" s="28">
        <v>44</v>
      </c>
      <c r="C51" s="28">
        <v>41</v>
      </c>
      <c r="D51" s="28">
        <v>38</v>
      </c>
      <c r="E51" s="28">
        <v>68</v>
      </c>
      <c r="F51" s="28">
        <v>65</v>
      </c>
      <c r="G51" s="28">
        <v>62</v>
      </c>
      <c r="H51" s="28">
        <v>59</v>
      </c>
      <c r="I51" s="28">
        <v>67</v>
      </c>
      <c r="J51" s="28">
        <v>74</v>
      </c>
      <c r="K51" s="28">
        <v>54</v>
      </c>
      <c r="L51" s="28">
        <v>65</v>
      </c>
      <c r="M51" s="28">
        <v>47</v>
      </c>
      <c r="N51" s="28">
        <f t="shared" si="4"/>
        <v>684</v>
      </c>
      <c r="O51" s="11">
        <f t="shared" si="5"/>
        <v>0.42723297938788257</v>
      </c>
      <c r="P51" s="3"/>
      <c r="Q51" s="3"/>
      <c r="R51" s="3"/>
      <c r="S51" s="3"/>
      <c r="T51" s="4"/>
      <c r="U51" s="3"/>
      <c r="V51" s="3"/>
      <c r="W51" s="2"/>
      <c r="X51" s="2"/>
    </row>
    <row r="52" spans="1:24" x14ac:dyDescent="0.2">
      <c r="A52" s="8" t="s">
        <v>1</v>
      </c>
      <c r="B52" s="28">
        <v>91</v>
      </c>
      <c r="C52" s="28">
        <v>66</v>
      </c>
      <c r="D52" s="28">
        <v>64</v>
      </c>
      <c r="E52" s="28">
        <v>61</v>
      </c>
      <c r="F52" s="28">
        <v>51</v>
      </c>
      <c r="G52" s="28">
        <v>28</v>
      </c>
      <c r="H52" s="28">
        <v>49</v>
      </c>
      <c r="I52" s="28">
        <v>53</v>
      </c>
      <c r="J52" s="28">
        <v>44</v>
      </c>
      <c r="K52" s="28">
        <v>54</v>
      </c>
      <c r="L52" s="28">
        <v>48</v>
      </c>
      <c r="M52" s="28">
        <v>31</v>
      </c>
      <c r="N52" s="28">
        <f t="shared" si="4"/>
        <v>640</v>
      </c>
      <c r="O52" s="11">
        <f t="shared" si="5"/>
        <v>0.2255109231853418</v>
      </c>
      <c r="P52" s="3"/>
      <c r="Q52" s="3"/>
      <c r="R52" s="3"/>
      <c r="S52" s="3"/>
      <c r="T52" s="4"/>
      <c r="U52" s="3"/>
      <c r="V52" s="3"/>
      <c r="W52" s="2"/>
      <c r="X52" s="2"/>
    </row>
    <row r="53" spans="1:24" x14ac:dyDescent="0.2">
      <c r="A53" s="8" t="s">
        <v>2</v>
      </c>
      <c r="B53" s="28">
        <v>258</v>
      </c>
      <c r="C53" s="28">
        <v>188</v>
      </c>
      <c r="D53" s="28">
        <v>295</v>
      </c>
      <c r="E53" s="28">
        <v>424</v>
      </c>
      <c r="F53" s="28">
        <v>374</v>
      </c>
      <c r="G53" s="28">
        <v>299</v>
      </c>
      <c r="H53" s="28">
        <v>346</v>
      </c>
      <c r="I53" s="28">
        <v>347</v>
      </c>
      <c r="J53" s="28">
        <v>331</v>
      </c>
      <c r="K53" s="28">
        <v>298</v>
      </c>
      <c r="L53" s="28">
        <v>307</v>
      </c>
      <c r="M53" s="28">
        <v>239</v>
      </c>
      <c r="N53" s="28">
        <f t="shared" si="4"/>
        <v>3706</v>
      </c>
      <c r="O53" s="11">
        <f t="shared" si="5"/>
        <v>0.9994606256742179</v>
      </c>
      <c r="P53" s="3"/>
      <c r="Q53" s="3"/>
      <c r="R53" s="3"/>
      <c r="S53" s="3"/>
      <c r="T53" s="4"/>
      <c r="U53" s="3"/>
      <c r="V53" s="3"/>
      <c r="W53" s="2"/>
      <c r="X53" s="2"/>
    </row>
    <row r="54" spans="1:24" x14ac:dyDescent="0.2">
      <c r="A54" s="8" t="s">
        <v>3</v>
      </c>
      <c r="B54" s="28">
        <v>41</v>
      </c>
      <c r="C54" s="28">
        <v>52</v>
      </c>
      <c r="D54" s="28">
        <v>93</v>
      </c>
      <c r="E54" s="28">
        <v>155</v>
      </c>
      <c r="F54" s="28">
        <v>102</v>
      </c>
      <c r="G54" s="28">
        <v>58</v>
      </c>
      <c r="H54" s="28">
        <v>36</v>
      </c>
      <c r="I54" s="28">
        <v>83</v>
      </c>
      <c r="J54" s="28">
        <v>72</v>
      </c>
      <c r="K54" s="28">
        <v>80</v>
      </c>
      <c r="L54" s="28">
        <v>42</v>
      </c>
      <c r="M54" s="28">
        <v>22</v>
      </c>
      <c r="N54" s="28">
        <f t="shared" si="4"/>
        <v>836</v>
      </c>
      <c r="O54" s="11">
        <f t="shared" si="5"/>
        <v>0.85568065506653024</v>
      </c>
      <c r="P54" s="3"/>
      <c r="Q54" s="3"/>
      <c r="R54" s="3"/>
      <c r="S54" s="3"/>
      <c r="T54" s="4"/>
      <c r="U54" s="3"/>
      <c r="V54" s="3"/>
      <c r="W54" s="2"/>
      <c r="X54" s="2"/>
    </row>
    <row r="55" spans="1:24" x14ac:dyDescent="0.2">
      <c r="A55" s="8" t="s">
        <v>4</v>
      </c>
      <c r="B55" s="28">
        <v>196</v>
      </c>
      <c r="C55" s="28">
        <v>112</v>
      </c>
      <c r="D55" s="28">
        <v>122</v>
      </c>
      <c r="E55" s="28">
        <v>329</v>
      </c>
      <c r="F55" s="28">
        <v>292</v>
      </c>
      <c r="G55" s="28">
        <v>203</v>
      </c>
      <c r="H55" s="28">
        <v>293</v>
      </c>
      <c r="I55" s="28">
        <v>233</v>
      </c>
      <c r="J55" s="28">
        <v>305</v>
      </c>
      <c r="K55" s="28">
        <v>265</v>
      </c>
      <c r="L55" s="28">
        <v>225</v>
      </c>
      <c r="M55" s="28">
        <v>189</v>
      </c>
      <c r="N55" s="28">
        <f t="shared" si="4"/>
        <v>2764</v>
      </c>
      <c r="O55" s="11">
        <f t="shared" si="5"/>
        <v>0.97564419343452169</v>
      </c>
      <c r="P55" s="3"/>
      <c r="Q55" s="3"/>
      <c r="R55" s="3"/>
      <c r="S55" s="3"/>
      <c r="T55" s="4"/>
      <c r="U55" s="3"/>
      <c r="V55" s="3"/>
      <c r="W55" s="2"/>
      <c r="X55" s="2"/>
    </row>
    <row r="56" spans="1:24" x14ac:dyDescent="0.2">
      <c r="A56" s="8" t="s">
        <v>5</v>
      </c>
      <c r="B56" s="28">
        <v>69</v>
      </c>
      <c r="C56" s="28">
        <v>52</v>
      </c>
      <c r="D56" s="28">
        <v>66</v>
      </c>
      <c r="E56" s="28">
        <v>106</v>
      </c>
      <c r="F56" s="28">
        <v>93</v>
      </c>
      <c r="G56" s="28">
        <v>65</v>
      </c>
      <c r="H56" s="28">
        <v>76</v>
      </c>
      <c r="I56" s="28">
        <v>84</v>
      </c>
      <c r="J56" s="28">
        <v>71</v>
      </c>
      <c r="K56" s="28">
        <v>72</v>
      </c>
      <c r="L56" s="28">
        <v>64</v>
      </c>
      <c r="M56" s="28">
        <v>62</v>
      </c>
      <c r="N56" s="28">
        <f t="shared" si="4"/>
        <v>880</v>
      </c>
      <c r="O56" s="11">
        <f t="shared" si="5"/>
        <v>0.29206770660471293</v>
      </c>
      <c r="P56" s="3"/>
      <c r="Q56" s="3"/>
      <c r="R56" s="3"/>
      <c r="S56" s="3"/>
      <c r="T56" s="4"/>
      <c r="U56" s="3"/>
      <c r="V56" s="3"/>
      <c r="W56" s="2"/>
      <c r="X56" s="2"/>
    </row>
    <row r="57" spans="1:24" x14ac:dyDescent="0.2">
      <c r="A57" s="8" t="s">
        <v>45</v>
      </c>
      <c r="B57" s="28">
        <v>10</v>
      </c>
      <c r="C57" s="28">
        <v>3</v>
      </c>
      <c r="D57" s="28">
        <v>10</v>
      </c>
      <c r="E57" s="28">
        <v>6</v>
      </c>
      <c r="F57" s="28">
        <v>3</v>
      </c>
      <c r="G57" s="28">
        <v>8</v>
      </c>
      <c r="H57" s="28">
        <v>9</v>
      </c>
      <c r="I57" s="28">
        <v>12</v>
      </c>
      <c r="J57" s="28">
        <v>8</v>
      </c>
      <c r="K57" s="28">
        <v>6</v>
      </c>
      <c r="L57" s="28">
        <v>6</v>
      </c>
      <c r="M57" s="28">
        <v>10</v>
      </c>
      <c r="N57" s="28">
        <f t="shared" si="4"/>
        <v>91</v>
      </c>
      <c r="O57" s="11">
        <f t="shared" si="5"/>
        <v>0.21718377088305491</v>
      </c>
      <c r="P57" s="3"/>
      <c r="Q57" s="3"/>
      <c r="R57" s="3"/>
      <c r="S57" s="3"/>
      <c r="T57" s="4"/>
      <c r="U57" s="3"/>
      <c r="V57" s="3"/>
      <c r="W57" s="2"/>
      <c r="X57" s="2"/>
    </row>
    <row r="58" spans="1:24" x14ac:dyDescent="0.2">
      <c r="A58" s="8" t="s">
        <v>6</v>
      </c>
      <c r="B58" s="28">
        <v>65</v>
      </c>
      <c r="C58" s="28">
        <v>51</v>
      </c>
      <c r="D58" s="28">
        <v>73</v>
      </c>
      <c r="E58" s="28">
        <v>95</v>
      </c>
      <c r="F58" s="28">
        <v>99</v>
      </c>
      <c r="G58" s="28">
        <v>58</v>
      </c>
      <c r="H58" s="28">
        <v>81</v>
      </c>
      <c r="I58" s="28">
        <v>97</v>
      </c>
      <c r="J58" s="28">
        <v>100</v>
      </c>
      <c r="K58" s="28">
        <v>92</v>
      </c>
      <c r="L58" s="28">
        <v>106</v>
      </c>
      <c r="M58" s="28">
        <v>81</v>
      </c>
      <c r="N58" s="28">
        <f t="shared" si="4"/>
        <v>998</v>
      </c>
      <c r="O58" s="11">
        <f t="shared" si="5"/>
        <v>0.52804232804232809</v>
      </c>
      <c r="P58" s="3"/>
      <c r="Q58" s="3"/>
      <c r="R58" s="3"/>
      <c r="S58" s="3"/>
      <c r="T58" s="4"/>
      <c r="U58" s="3"/>
      <c r="V58" s="3"/>
      <c r="W58" s="2"/>
      <c r="X58" s="2"/>
    </row>
    <row r="59" spans="1:24" x14ac:dyDescent="0.2">
      <c r="A59" s="16" t="s">
        <v>7</v>
      </c>
      <c r="B59" s="28">
        <v>201</v>
      </c>
      <c r="C59" s="28">
        <v>201</v>
      </c>
      <c r="D59" s="28">
        <v>171</v>
      </c>
      <c r="E59" s="28">
        <v>379</v>
      </c>
      <c r="F59" s="28">
        <v>364</v>
      </c>
      <c r="G59" s="28">
        <v>262</v>
      </c>
      <c r="H59" s="28">
        <v>303</v>
      </c>
      <c r="I59" s="28">
        <v>295</v>
      </c>
      <c r="J59" s="28">
        <v>337</v>
      </c>
      <c r="K59" s="28">
        <v>278</v>
      </c>
      <c r="L59" s="28">
        <v>337</v>
      </c>
      <c r="M59" s="28">
        <v>185</v>
      </c>
      <c r="N59" s="28">
        <f t="shared" si="4"/>
        <v>3313</v>
      </c>
      <c r="O59" s="11">
        <f t="shared" si="5"/>
        <v>0.98571853614995542</v>
      </c>
      <c r="P59" s="3"/>
      <c r="Q59" s="3"/>
      <c r="R59" s="3"/>
      <c r="S59" s="3"/>
      <c r="T59" s="4"/>
      <c r="U59" s="3"/>
      <c r="V59" s="3"/>
      <c r="W59" s="2"/>
      <c r="X59" s="2"/>
    </row>
    <row r="60" spans="1:24" x14ac:dyDescent="0.2">
      <c r="A60" s="22" t="s">
        <v>83</v>
      </c>
      <c r="B60" s="28">
        <v>16</v>
      </c>
      <c r="C60" s="28">
        <v>18</v>
      </c>
      <c r="D60" s="28">
        <v>24</v>
      </c>
      <c r="E60" s="28">
        <v>28</v>
      </c>
      <c r="F60" s="28">
        <v>23</v>
      </c>
      <c r="G60" s="28">
        <v>16</v>
      </c>
      <c r="H60" s="28">
        <v>23</v>
      </c>
      <c r="I60" s="28">
        <v>21</v>
      </c>
      <c r="J60" s="28">
        <v>28</v>
      </c>
      <c r="K60" s="28">
        <v>21</v>
      </c>
      <c r="L60" s="28">
        <v>14</v>
      </c>
      <c r="M60" s="28">
        <v>20</v>
      </c>
      <c r="N60" s="28">
        <f t="shared" si="4"/>
        <v>252</v>
      </c>
      <c r="O60" s="11">
        <f t="shared" si="5"/>
        <v>0.99604743083003955</v>
      </c>
      <c r="P60" s="3"/>
      <c r="Q60" s="3"/>
      <c r="R60" s="3"/>
      <c r="S60" s="3"/>
      <c r="T60" s="4"/>
      <c r="U60" s="3"/>
      <c r="V60" s="3"/>
      <c r="W60" s="2"/>
      <c r="X60" s="2"/>
    </row>
    <row r="61" spans="1:24" x14ac:dyDescent="0.2">
      <c r="A61" s="8" t="s">
        <v>8</v>
      </c>
      <c r="B61" s="28">
        <v>1231</v>
      </c>
      <c r="C61" s="28">
        <v>1060</v>
      </c>
      <c r="D61" s="28">
        <v>1460</v>
      </c>
      <c r="E61" s="28">
        <v>2136</v>
      </c>
      <c r="F61" s="28">
        <v>1982</v>
      </c>
      <c r="G61" s="28">
        <v>1501</v>
      </c>
      <c r="H61" s="28">
        <v>1655</v>
      </c>
      <c r="I61" s="28">
        <v>1751</v>
      </c>
      <c r="J61" s="28">
        <v>1788</v>
      </c>
      <c r="K61" s="28">
        <v>1636</v>
      </c>
      <c r="L61" s="28">
        <v>1475</v>
      </c>
      <c r="M61" s="28">
        <v>1077</v>
      </c>
      <c r="N61" s="28">
        <f t="shared" si="4"/>
        <v>18752</v>
      </c>
      <c r="O61" s="11">
        <f t="shared" si="5"/>
        <v>0.73540138828973689</v>
      </c>
      <c r="P61" s="3"/>
      <c r="Q61" s="3"/>
      <c r="R61" s="3"/>
      <c r="S61" s="3"/>
      <c r="T61" s="4"/>
      <c r="U61" s="3"/>
      <c r="V61" s="3"/>
      <c r="W61" s="2"/>
      <c r="X61" s="2"/>
    </row>
    <row r="62" spans="1:24" x14ac:dyDescent="0.2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3"/>
      <c r="P62" s="3"/>
      <c r="Q62" s="3"/>
      <c r="R62" s="3"/>
      <c r="S62" s="3"/>
      <c r="T62" s="4"/>
      <c r="U62" s="3"/>
      <c r="V62" s="3"/>
      <c r="W62" s="2"/>
      <c r="X62" s="2"/>
    </row>
    <row r="63" spans="1:24" ht="27" customHeight="1" x14ac:dyDescent="0.2">
      <c r="A63" s="6" t="s">
        <v>15</v>
      </c>
      <c r="B63" s="13">
        <v>41821</v>
      </c>
      <c r="C63" s="13">
        <v>41852</v>
      </c>
      <c r="D63" s="13">
        <v>41883</v>
      </c>
      <c r="E63" s="13">
        <v>41913</v>
      </c>
      <c r="F63" s="14">
        <v>41944</v>
      </c>
      <c r="G63" s="14">
        <v>41974</v>
      </c>
      <c r="H63" s="14">
        <v>42005</v>
      </c>
      <c r="I63" s="14">
        <v>42036</v>
      </c>
      <c r="J63" s="14">
        <v>42064</v>
      </c>
      <c r="K63" s="14">
        <v>42095</v>
      </c>
      <c r="L63" s="14">
        <v>42125</v>
      </c>
      <c r="M63" s="14">
        <v>42156</v>
      </c>
      <c r="N63" s="15" t="s">
        <v>8</v>
      </c>
      <c r="O63" s="7" t="s">
        <v>10</v>
      </c>
      <c r="P63" s="1"/>
    </row>
    <row r="64" spans="1:24" x14ac:dyDescent="0.2">
      <c r="A64" s="8" t="s">
        <v>44</v>
      </c>
      <c r="B64" s="28">
        <v>154</v>
      </c>
      <c r="C64" s="28">
        <v>132</v>
      </c>
      <c r="D64" s="28">
        <v>210</v>
      </c>
      <c r="E64" s="28">
        <v>297</v>
      </c>
      <c r="F64" s="28">
        <v>193</v>
      </c>
      <c r="G64" s="28">
        <v>162</v>
      </c>
      <c r="H64" s="28">
        <v>223</v>
      </c>
      <c r="I64" s="28">
        <v>242</v>
      </c>
      <c r="J64" s="28">
        <v>203</v>
      </c>
      <c r="K64" s="28">
        <v>262</v>
      </c>
      <c r="L64" s="28">
        <v>165</v>
      </c>
      <c r="M64" s="28">
        <v>155</v>
      </c>
      <c r="N64" s="28">
        <f t="shared" ref="N64:N74" si="6">SUM(B64:M64)</f>
        <v>2398</v>
      </c>
      <c r="O64" s="11">
        <f t="shared" ref="O64:O74" si="7">N64/$N$74</f>
        <v>0.17840934454281676</v>
      </c>
    </row>
    <row r="65" spans="1:15" x14ac:dyDescent="0.2">
      <c r="A65" s="8" t="s">
        <v>0</v>
      </c>
      <c r="B65" s="28">
        <v>73</v>
      </c>
      <c r="C65" s="28">
        <v>76</v>
      </c>
      <c r="D65" s="28">
        <v>124</v>
      </c>
      <c r="E65" s="28">
        <v>170</v>
      </c>
      <c r="F65" s="28">
        <v>94</v>
      </c>
      <c r="G65" s="28">
        <v>88</v>
      </c>
      <c r="H65" s="28">
        <v>108</v>
      </c>
      <c r="I65" s="28">
        <v>126</v>
      </c>
      <c r="J65" s="28">
        <v>113</v>
      </c>
      <c r="K65" s="28">
        <v>130</v>
      </c>
      <c r="L65" s="28">
        <v>102</v>
      </c>
      <c r="M65" s="28">
        <v>100</v>
      </c>
      <c r="N65" s="28">
        <f t="shared" si="6"/>
        <v>1304</v>
      </c>
      <c r="O65" s="11">
        <f t="shared" si="7"/>
        <v>9.7016591027453317E-2</v>
      </c>
    </row>
    <row r="66" spans="1:15" x14ac:dyDescent="0.2">
      <c r="A66" s="8" t="s">
        <v>1</v>
      </c>
      <c r="B66" s="28">
        <v>107</v>
      </c>
      <c r="C66" s="28">
        <v>101</v>
      </c>
      <c r="D66" s="28">
        <v>159</v>
      </c>
      <c r="E66" s="28">
        <v>224</v>
      </c>
      <c r="F66" s="28">
        <v>153</v>
      </c>
      <c r="G66" s="28">
        <v>121</v>
      </c>
      <c r="H66" s="28">
        <v>135</v>
      </c>
      <c r="I66" s="28">
        <v>175</v>
      </c>
      <c r="J66" s="28">
        <v>153</v>
      </c>
      <c r="K66" s="28">
        <v>184</v>
      </c>
      <c r="L66" s="28">
        <v>128</v>
      </c>
      <c r="M66" s="28">
        <v>96</v>
      </c>
      <c r="N66" s="28">
        <f t="shared" si="6"/>
        <v>1736</v>
      </c>
      <c r="O66" s="11">
        <f t="shared" si="7"/>
        <v>0.12915705676660963</v>
      </c>
    </row>
    <row r="67" spans="1:15" x14ac:dyDescent="0.2">
      <c r="A67" s="8" t="s">
        <v>2</v>
      </c>
      <c r="B67" s="28">
        <v>139</v>
      </c>
      <c r="C67" s="28">
        <v>133</v>
      </c>
      <c r="D67" s="28">
        <v>140</v>
      </c>
      <c r="E67" s="28">
        <v>211</v>
      </c>
      <c r="F67" s="28">
        <v>127</v>
      </c>
      <c r="G67" s="28">
        <v>104</v>
      </c>
      <c r="H67" s="28">
        <v>138</v>
      </c>
      <c r="I67" s="28">
        <v>141</v>
      </c>
      <c r="J67" s="28">
        <v>174</v>
      </c>
      <c r="K67" s="28">
        <v>210</v>
      </c>
      <c r="L67" s="28">
        <v>157</v>
      </c>
      <c r="M67" s="28">
        <v>118</v>
      </c>
      <c r="N67" s="28">
        <f t="shared" si="6"/>
        <v>1792</v>
      </c>
      <c r="O67" s="11">
        <f t="shared" si="7"/>
        <v>0.13332341343650025</v>
      </c>
    </row>
    <row r="68" spans="1:15" x14ac:dyDescent="0.2">
      <c r="A68" s="8" t="s">
        <v>3</v>
      </c>
      <c r="B68" s="28">
        <v>75</v>
      </c>
      <c r="C68" s="28">
        <v>71</v>
      </c>
      <c r="D68" s="28">
        <v>135</v>
      </c>
      <c r="E68" s="28">
        <v>103</v>
      </c>
      <c r="F68" s="28">
        <v>74</v>
      </c>
      <c r="G68" s="28">
        <v>60</v>
      </c>
      <c r="H68" s="28">
        <v>74</v>
      </c>
      <c r="I68" s="28">
        <v>88</v>
      </c>
      <c r="J68" s="28">
        <v>102</v>
      </c>
      <c r="K68" s="28">
        <v>78</v>
      </c>
      <c r="L68" s="28">
        <v>58</v>
      </c>
      <c r="M68" s="28">
        <v>70</v>
      </c>
      <c r="N68" s="28">
        <f t="shared" si="6"/>
        <v>988</v>
      </c>
      <c r="O68" s="11">
        <f t="shared" si="7"/>
        <v>7.3506435533070458E-2</v>
      </c>
    </row>
    <row r="69" spans="1:15" x14ac:dyDescent="0.2">
      <c r="A69" s="8" t="s">
        <v>4</v>
      </c>
      <c r="B69" s="28">
        <v>73</v>
      </c>
      <c r="C69" s="28">
        <v>71</v>
      </c>
      <c r="D69" s="28">
        <v>113</v>
      </c>
      <c r="E69" s="28">
        <v>165</v>
      </c>
      <c r="F69" s="28">
        <v>112</v>
      </c>
      <c r="G69" s="28">
        <v>84</v>
      </c>
      <c r="H69" s="28">
        <v>118</v>
      </c>
      <c r="I69" s="28">
        <v>110</v>
      </c>
      <c r="J69" s="28">
        <v>114</v>
      </c>
      <c r="K69" s="28">
        <v>118</v>
      </c>
      <c r="L69" s="28">
        <v>95</v>
      </c>
      <c r="M69" s="28">
        <v>90</v>
      </c>
      <c r="N69" s="28">
        <f t="shared" si="6"/>
        <v>1263</v>
      </c>
      <c r="O69" s="11">
        <f t="shared" si="7"/>
        <v>9.3966222751283385E-2</v>
      </c>
    </row>
    <row r="70" spans="1:15" x14ac:dyDescent="0.2">
      <c r="A70" s="8" t="s">
        <v>5</v>
      </c>
      <c r="B70" s="28">
        <v>115</v>
      </c>
      <c r="C70" s="28">
        <v>96</v>
      </c>
      <c r="D70" s="28">
        <v>155</v>
      </c>
      <c r="E70" s="28">
        <v>194</v>
      </c>
      <c r="F70" s="28">
        <v>128</v>
      </c>
      <c r="G70" s="28">
        <v>103</v>
      </c>
      <c r="H70" s="28">
        <v>133</v>
      </c>
      <c r="I70" s="27">
        <v>137</v>
      </c>
      <c r="J70" s="28">
        <v>144</v>
      </c>
      <c r="K70" s="28">
        <v>152</v>
      </c>
      <c r="L70" s="28">
        <v>119</v>
      </c>
      <c r="M70" s="28">
        <v>118</v>
      </c>
      <c r="N70" s="28">
        <f t="shared" si="6"/>
        <v>1594</v>
      </c>
      <c r="O70" s="11">
        <f t="shared" si="7"/>
        <v>0.11859236663938695</v>
      </c>
    </row>
    <row r="71" spans="1:15" x14ac:dyDescent="0.2">
      <c r="A71" s="8" t="s">
        <v>45</v>
      </c>
      <c r="B71" s="28">
        <v>26</v>
      </c>
      <c r="C71" s="28">
        <v>32</v>
      </c>
      <c r="D71" s="28">
        <v>19</v>
      </c>
      <c r="E71" s="28">
        <v>17</v>
      </c>
      <c r="F71" s="28">
        <v>15</v>
      </c>
      <c r="G71" s="28">
        <v>20</v>
      </c>
      <c r="H71" s="28">
        <v>18</v>
      </c>
      <c r="I71" s="27">
        <v>22</v>
      </c>
      <c r="J71" s="28">
        <v>9</v>
      </c>
      <c r="K71" s="28">
        <v>12</v>
      </c>
      <c r="L71" s="28">
        <v>10</v>
      </c>
      <c r="M71" s="28">
        <v>12</v>
      </c>
      <c r="N71" s="28">
        <f t="shared" si="6"/>
        <v>212</v>
      </c>
      <c r="O71" s="11">
        <f t="shared" si="7"/>
        <v>1.5772635964585967E-2</v>
      </c>
    </row>
    <row r="72" spans="1:15" x14ac:dyDescent="0.2">
      <c r="A72" s="8" t="s">
        <v>6</v>
      </c>
      <c r="B72" s="28">
        <v>65</v>
      </c>
      <c r="C72" s="28">
        <v>87</v>
      </c>
      <c r="D72" s="28">
        <v>82</v>
      </c>
      <c r="E72" s="28">
        <v>156</v>
      </c>
      <c r="F72" s="28">
        <v>102</v>
      </c>
      <c r="G72" s="28">
        <v>98</v>
      </c>
      <c r="H72" s="28">
        <v>101</v>
      </c>
      <c r="I72" s="28">
        <v>94</v>
      </c>
      <c r="J72" s="28">
        <v>101</v>
      </c>
      <c r="K72" s="28">
        <v>116</v>
      </c>
      <c r="L72" s="28">
        <v>93</v>
      </c>
      <c r="M72" s="28">
        <v>80</v>
      </c>
      <c r="N72" s="28">
        <f t="shared" si="6"/>
        <v>1175</v>
      </c>
      <c r="O72" s="11">
        <f t="shared" si="7"/>
        <v>8.7419090841455244E-2</v>
      </c>
    </row>
    <row r="73" spans="1:15" x14ac:dyDescent="0.2">
      <c r="A73" s="16" t="s">
        <v>7</v>
      </c>
      <c r="B73" s="28">
        <v>73</v>
      </c>
      <c r="C73" s="28">
        <v>47</v>
      </c>
      <c r="D73" s="28">
        <v>85</v>
      </c>
      <c r="E73" s="28">
        <v>121</v>
      </c>
      <c r="F73" s="28">
        <v>92</v>
      </c>
      <c r="G73" s="28">
        <v>56</v>
      </c>
      <c r="H73" s="28">
        <v>104</v>
      </c>
      <c r="I73" s="28">
        <v>81</v>
      </c>
      <c r="J73" s="28">
        <v>96</v>
      </c>
      <c r="K73" s="28">
        <v>88</v>
      </c>
      <c r="L73" s="28">
        <v>75</v>
      </c>
      <c r="M73" s="28">
        <v>61</v>
      </c>
      <c r="N73" s="28">
        <f t="shared" si="6"/>
        <v>979</v>
      </c>
      <c r="O73" s="11">
        <f t="shared" si="7"/>
        <v>7.2836842496838028E-2</v>
      </c>
    </row>
    <row r="74" spans="1:15" x14ac:dyDescent="0.2">
      <c r="A74" s="8" t="s">
        <v>8</v>
      </c>
      <c r="B74" s="28">
        <v>900</v>
      </c>
      <c r="C74" s="28">
        <v>846</v>
      </c>
      <c r="D74" s="28">
        <v>1222</v>
      </c>
      <c r="E74" s="28">
        <v>1658</v>
      </c>
      <c r="F74" s="28">
        <v>1090</v>
      </c>
      <c r="G74" s="28">
        <v>896</v>
      </c>
      <c r="H74" s="28">
        <v>1152</v>
      </c>
      <c r="I74" s="28">
        <v>1216</v>
      </c>
      <c r="J74" s="29">
        <v>1209</v>
      </c>
      <c r="K74" s="29">
        <v>1350</v>
      </c>
      <c r="L74" s="28">
        <v>1002</v>
      </c>
      <c r="M74" s="28">
        <v>900</v>
      </c>
      <c r="N74" s="28">
        <f t="shared" si="6"/>
        <v>13441</v>
      </c>
      <c r="O74" s="11">
        <f t="shared" si="7"/>
        <v>1</v>
      </c>
    </row>
    <row r="75" spans="1:15" x14ac:dyDescent="0.2">
      <c r="A75" s="22"/>
      <c r="B75" s="22"/>
      <c r="C75" s="22"/>
      <c r="D75" s="22"/>
      <c r="E75" s="22"/>
      <c r="F75" s="22"/>
      <c r="G75" s="22"/>
      <c r="H75" s="22"/>
      <c r="I75" s="23"/>
      <c r="J75" s="23"/>
      <c r="K75" s="24"/>
      <c r="L75" s="24"/>
      <c r="M75" s="24"/>
      <c r="N75" s="24"/>
      <c r="O75" s="25"/>
    </row>
    <row r="76" spans="1:15" ht="34.5" x14ac:dyDescent="0.2">
      <c r="A76" s="6" t="s">
        <v>88</v>
      </c>
      <c r="B76" s="13">
        <v>41821</v>
      </c>
      <c r="C76" s="13">
        <v>41852</v>
      </c>
      <c r="D76" s="13">
        <v>41883</v>
      </c>
      <c r="E76" s="13">
        <v>41913</v>
      </c>
      <c r="F76" s="14">
        <v>41944</v>
      </c>
      <c r="G76" s="14">
        <v>41974</v>
      </c>
      <c r="H76" s="14">
        <v>42005</v>
      </c>
      <c r="I76" s="14">
        <v>42036</v>
      </c>
      <c r="J76" s="14">
        <v>42064</v>
      </c>
      <c r="K76" s="14">
        <v>42095</v>
      </c>
      <c r="L76" s="14">
        <v>42125</v>
      </c>
      <c r="M76" s="14">
        <v>42156</v>
      </c>
      <c r="N76" s="7" t="s">
        <v>12</v>
      </c>
    </row>
    <row r="77" spans="1:15" x14ac:dyDescent="0.2">
      <c r="A77" s="1" t="s">
        <v>68</v>
      </c>
      <c r="B77" s="27">
        <v>1630</v>
      </c>
      <c r="C77" s="27">
        <v>1460</v>
      </c>
      <c r="D77" s="27">
        <v>1916</v>
      </c>
      <c r="E77" s="27">
        <v>2873</v>
      </c>
      <c r="F77" s="1">
        <v>2734</v>
      </c>
      <c r="G77" s="27">
        <v>1956</v>
      </c>
      <c r="H77" s="27">
        <v>2280</v>
      </c>
      <c r="I77" s="27">
        <v>2423</v>
      </c>
      <c r="J77" s="27">
        <v>2313</v>
      </c>
      <c r="K77" s="27">
        <v>2283</v>
      </c>
      <c r="L77" s="27">
        <v>2103</v>
      </c>
      <c r="M77" s="27">
        <v>1528</v>
      </c>
      <c r="N77" s="27">
        <f>SUM(B77:M77)</f>
        <v>25499</v>
      </c>
    </row>
    <row r="78" spans="1:15" x14ac:dyDescent="0.2">
      <c r="A78" s="22" t="s">
        <v>69</v>
      </c>
      <c r="B78" s="29">
        <v>900</v>
      </c>
      <c r="C78" s="29">
        <v>846</v>
      </c>
      <c r="D78" s="29">
        <v>1222</v>
      </c>
      <c r="E78" s="29">
        <v>1658</v>
      </c>
      <c r="F78" s="22">
        <v>1090</v>
      </c>
      <c r="G78" s="29">
        <v>896</v>
      </c>
      <c r="H78" s="29">
        <v>1152</v>
      </c>
      <c r="I78" s="29">
        <v>1216</v>
      </c>
      <c r="J78" s="29">
        <v>1209</v>
      </c>
      <c r="K78" s="29">
        <v>1350</v>
      </c>
      <c r="L78" s="29">
        <v>1002</v>
      </c>
      <c r="M78" s="29">
        <v>900</v>
      </c>
      <c r="N78" s="27">
        <f>SUM(B78:M78)</f>
        <v>13441</v>
      </c>
    </row>
    <row r="79" spans="1:15" x14ac:dyDescent="0.2">
      <c r="A79" s="22" t="s">
        <v>10</v>
      </c>
      <c r="B79" s="32">
        <v>0.55214723926380371</v>
      </c>
      <c r="C79" s="32">
        <v>0.57945205479452055</v>
      </c>
      <c r="D79" s="32">
        <v>0.63778705636743216</v>
      </c>
      <c r="E79" s="32">
        <v>0.5770971110337626</v>
      </c>
      <c r="F79" s="32">
        <v>0.39868324798829552</v>
      </c>
      <c r="G79" s="32">
        <v>0.45807770961145194</v>
      </c>
      <c r="H79" s="32">
        <v>0.50526315789473686</v>
      </c>
      <c r="I79" s="32">
        <v>0.50185720181593063</v>
      </c>
      <c r="J79" s="32">
        <v>0.52269779507133596</v>
      </c>
      <c r="K79" s="32">
        <v>0.59132720105124836</v>
      </c>
      <c r="L79" s="32">
        <v>0.47646219686162627</v>
      </c>
      <c r="M79" s="32">
        <v>0.58900523560209428</v>
      </c>
      <c r="N79" s="32">
        <f>N78/N77</f>
        <v>0.52711871053766812</v>
      </c>
    </row>
    <row r="80" spans="1:15" x14ac:dyDescent="0.2">
      <c r="A80" s="2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">
      <c r="A81" s="6" t="s">
        <v>93</v>
      </c>
      <c r="B81" s="13">
        <v>41821</v>
      </c>
      <c r="C81" s="13">
        <v>41852</v>
      </c>
      <c r="D81" s="13">
        <v>41883</v>
      </c>
      <c r="E81" s="13">
        <v>41913</v>
      </c>
      <c r="F81" s="14">
        <v>41944</v>
      </c>
      <c r="G81" s="14">
        <v>41974</v>
      </c>
      <c r="H81" s="14">
        <v>42005</v>
      </c>
      <c r="I81" s="14">
        <v>42036</v>
      </c>
      <c r="J81" s="14">
        <v>42064</v>
      </c>
      <c r="K81" s="14">
        <v>42095</v>
      </c>
      <c r="L81" s="14">
        <v>42125</v>
      </c>
      <c r="M81" s="14">
        <v>42156</v>
      </c>
      <c r="N81" s="7" t="s">
        <v>8</v>
      </c>
    </row>
    <row r="82" spans="1:14" x14ac:dyDescent="0.2">
      <c r="A82" s="22" t="s">
        <v>44</v>
      </c>
      <c r="B82" s="29">
        <v>6</v>
      </c>
      <c r="C82" s="29">
        <v>1</v>
      </c>
      <c r="D82" s="29">
        <v>4</v>
      </c>
      <c r="E82" s="29">
        <v>10</v>
      </c>
      <c r="F82" s="29">
        <v>15</v>
      </c>
      <c r="G82" s="29">
        <v>9</v>
      </c>
      <c r="H82" s="29">
        <v>2</v>
      </c>
      <c r="I82" s="29">
        <v>8</v>
      </c>
      <c r="J82" s="29">
        <v>0</v>
      </c>
      <c r="K82" s="29">
        <v>9</v>
      </c>
      <c r="L82" s="29">
        <v>5</v>
      </c>
      <c r="M82" s="29">
        <v>3</v>
      </c>
      <c r="N82" s="29">
        <f>SUM(B82:M82)</f>
        <v>72</v>
      </c>
    </row>
    <row r="83" spans="1:14" x14ac:dyDescent="0.2">
      <c r="A83" s="22" t="s">
        <v>0</v>
      </c>
      <c r="B83" s="29">
        <v>2</v>
      </c>
      <c r="C83" s="29">
        <v>2</v>
      </c>
      <c r="D83" s="29">
        <v>2</v>
      </c>
      <c r="E83" s="29">
        <v>5</v>
      </c>
      <c r="F83" s="29">
        <v>6</v>
      </c>
      <c r="G83" s="29">
        <v>7</v>
      </c>
      <c r="H83" s="29">
        <v>3</v>
      </c>
      <c r="I83" s="29">
        <v>10</v>
      </c>
      <c r="J83" s="29">
        <v>5</v>
      </c>
      <c r="K83" s="29">
        <v>5</v>
      </c>
      <c r="L83" s="29">
        <v>4</v>
      </c>
      <c r="M83" s="29">
        <v>2</v>
      </c>
      <c r="N83" s="29">
        <f t="shared" ref="N83:N92" si="8">SUM(B83:M83)</f>
        <v>53</v>
      </c>
    </row>
    <row r="84" spans="1:14" x14ac:dyDescent="0.2">
      <c r="A84" s="22" t="s">
        <v>1</v>
      </c>
      <c r="B84" s="29">
        <v>10</v>
      </c>
      <c r="C84" s="29">
        <v>4</v>
      </c>
      <c r="D84" s="29">
        <v>4</v>
      </c>
      <c r="E84" s="29">
        <v>10</v>
      </c>
      <c r="F84" s="29">
        <v>15</v>
      </c>
      <c r="G84" s="29">
        <v>4</v>
      </c>
      <c r="H84" s="29">
        <v>16</v>
      </c>
      <c r="I84" s="29">
        <v>14</v>
      </c>
      <c r="J84" s="29">
        <v>7</v>
      </c>
      <c r="K84" s="29">
        <v>24</v>
      </c>
      <c r="L84" s="29">
        <v>11</v>
      </c>
      <c r="M84" s="29">
        <v>5</v>
      </c>
      <c r="N84" s="29">
        <f t="shared" si="8"/>
        <v>124</v>
      </c>
    </row>
    <row r="85" spans="1:14" x14ac:dyDescent="0.2">
      <c r="A85" s="22" t="s">
        <v>2</v>
      </c>
      <c r="B85" s="29">
        <v>3</v>
      </c>
      <c r="C85" s="29">
        <v>0</v>
      </c>
      <c r="D85" s="29">
        <v>6</v>
      </c>
      <c r="E85" s="29">
        <v>6</v>
      </c>
      <c r="F85" s="29">
        <v>10</v>
      </c>
      <c r="G85" s="29">
        <v>6</v>
      </c>
      <c r="H85" s="29">
        <v>2</v>
      </c>
      <c r="I85" s="29">
        <v>4</v>
      </c>
      <c r="J85" s="29">
        <v>4</v>
      </c>
      <c r="K85" s="29">
        <v>2</v>
      </c>
      <c r="L85" s="29">
        <v>0</v>
      </c>
      <c r="M85" s="29">
        <v>1</v>
      </c>
      <c r="N85" s="29">
        <f t="shared" si="8"/>
        <v>44</v>
      </c>
    </row>
    <row r="86" spans="1:14" x14ac:dyDescent="0.2">
      <c r="A86" s="22" t="s">
        <v>3</v>
      </c>
      <c r="B86" s="29">
        <v>3</v>
      </c>
      <c r="C86" s="29">
        <v>1</v>
      </c>
      <c r="D86" s="29">
        <v>5</v>
      </c>
      <c r="E86" s="29">
        <v>13</v>
      </c>
      <c r="F86" s="29">
        <v>10</v>
      </c>
      <c r="G86" s="29">
        <v>2</v>
      </c>
      <c r="H86" s="29">
        <v>0</v>
      </c>
      <c r="I86" s="29">
        <v>4</v>
      </c>
      <c r="J86" s="29">
        <v>5</v>
      </c>
      <c r="K86" s="29">
        <v>4</v>
      </c>
      <c r="L86" s="29">
        <v>0</v>
      </c>
      <c r="M86" s="29">
        <v>2</v>
      </c>
      <c r="N86" s="29">
        <f t="shared" si="8"/>
        <v>49</v>
      </c>
    </row>
    <row r="87" spans="1:14" x14ac:dyDescent="0.2">
      <c r="A87" s="22" t="s">
        <v>4</v>
      </c>
      <c r="B87" s="29">
        <v>2</v>
      </c>
      <c r="C87" s="29">
        <v>0</v>
      </c>
      <c r="D87" s="29">
        <v>1</v>
      </c>
      <c r="E87" s="29">
        <v>5</v>
      </c>
      <c r="F87" s="29">
        <v>4</v>
      </c>
      <c r="G87" s="29">
        <v>7</v>
      </c>
      <c r="H87" s="29">
        <v>6</v>
      </c>
      <c r="I87" s="29">
        <v>4</v>
      </c>
      <c r="J87" s="29">
        <v>6</v>
      </c>
      <c r="K87" s="29">
        <v>4</v>
      </c>
      <c r="L87" s="29">
        <v>10</v>
      </c>
      <c r="M87" s="29">
        <v>2</v>
      </c>
      <c r="N87" s="29">
        <f t="shared" si="8"/>
        <v>51</v>
      </c>
    </row>
    <row r="88" spans="1:14" x14ac:dyDescent="0.2">
      <c r="A88" s="22" t="s">
        <v>5</v>
      </c>
      <c r="B88" s="29">
        <v>2</v>
      </c>
      <c r="C88" s="29">
        <v>3</v>
      </c>
      <c r="D88" s="29">
        <v>1</v>
      </c>
      <c r="E88" s="29">
        <v>2</v>
      </c>
      <c r="F88" s="29">
        <v>5</v>
      </c>
      <c r="G88" s="29">
        <v>3</v>
      </c>
      <c r="H88" s="29">
        <v>8</v>
      </c>
      <c r="I88" s="29">
        <v>5</v>
      </c>
      <c r="J88" s="29">
        <v>4</v>
      </c>
      <c r="K88" s="29">
        <v>6</v>
      </c>
      <c r="L88" s="29">
        <v>7</v>
      </c>
      <c r="M88" s="29">
        <v>3</v>
      </c>
      <c r="N88" s="29">
        <f t="shared" si="8"/>
        <v>49</v>
      </c>
    </row>
    <row r="89" spans="1:14" x14ac:dyDescent="0.2">
      <c r="A89" s="22" t="s">
        <v>45</v>
      </c>
      <c r="B89" s="29">
        <v>0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f t="shared" si="8"/>
        <v>0</v>
      </c>
    </row>
    <row r="90" spans="1:14" x14ac:dyDescent="0.2">
      <c r="A90" s="22" t="s">
        <v>6</v>
      </c>
      <c r="B90" s="29">
        <v>0</v>
      </c>
      <c r="C90" s="29">
        <v>1</v>
      </c>
      <c r="D90" s="29">
        <v>1</v>
      </c>
      <c r="E90" s="29">
        <v>6</v>
      </c>
      <c r="F90" s="29">
        <v>3</v>
      </c>
      <c r="G90" s="29">
        <v>3</v>
      </c>
      <c r="H90" s="29">
        <v>1</v>
      </c>
      <c r="I90" s="29">
        <v>1</v>
      </c>
      <c r="J90" s="29">
        <v>0</v>
      </c>
      <c r="K90" s="29">
        <v>0</v>
      </c>
      <c r="L90" s="29">
        <v>2</v>
      </c>
      <c r="M90" s="29">
        <v>1</v>
      </c>
      <c r="N90" s="29">
        <f t="shared" si="8"/>
        <v>19</v>
      </c>
    </row>
    <row r="91" spans="1:14" x14ac:dyDescent="0.2">
      <c r="A91" s="22" t="s">
        <v>7</v>
      </c>
      <c r="B91" s="29">
        <v>0</v>
      </c>
      <c r="C91" s="29">
        <v>2</v>
      </c>
      <c r="D91" s="29">
        <v>1</v>
      </c>
      <c r="E91" s="29">
        <v>3</v>
      </c>
      <c r="F91" s="29">
        <v>5</v>
      </c>
      <c r="G91" s="29">
        <v>1</v>
      </c>
      <c r="H91" s="29">
        <v>2</v>
      </c>
      <c r="I91" s="29">
        <v>0</v>
      </c>
      <c r="J91" s="29">
        <v>1</v>
      </c>
      <c r="K91" s="29">
        <v>3</v>
      </c>
      <c r="L91" s="29">
        <v>2</v>
      </c>
      <c r="M91" s="29">
        <v>1</v>
      </c>
      <c r="N91" s="29">
        <f t="shared" si="8"/>
        <v>21</v>
      </c>
    </row>
    <row r="92" spans="1:14" x14ac:dyDescent="0.2">
      <c r="A92" s="22" t="s">
        <v>8</v>
      </c>
      <c r="B92" s="29">
        <v>28</v>
      </c>
      <c r="C92" s="29">
        <v>14</v>
      </c>
      <c r="D92" s="29">
        <v>25</v>
      </c>
      <c r="E92" s="29">
        <v>60</v>
      </c>
      <c r="F92" s="29">
        <v>73</v>
      </c>
      <c r="G92" s="29">
        <v>42</v>
      </c>
      <c r="H92" s="29">
        <v>40</v>
      </c>
      <c r="I92" s="29">
        <v>50</v>
      </c>
      <c r="J92" s="29">
        <v>32</v>
      </c>
      <c r="K92" s="29">
        <v>57</v>
      </c>
      <c r="L92" s="29">
        <v>41</v>
      </c>
      <c r="M92" s="29">
        <v>20</v>
      </c>
      <c r="N92" s="29">
        <f t="shared" si="8"/>
        <v>482</v>
      </c>
    </row>
    <row r="93" spans="1:14" x14ac:dyDescent="0.2">
      <c r="A93" s="2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23.25" x14ac:dyDescent="0.2">
      <c r="A94" s="6" t="s">
        <v>94</v>
      </c>
      <c r="B94" s="13">
        <v>41821</v>
      </c>
      <c r="C94" s="13">
        <v>41852</v>
      </c>
      <c r="D94" s="13">
        <v>41883</v>
      </c>
      <c r="E94" s="13">
        <v>41913</v>
      </c>
      <c r="F94" s="14">
        <v>41944</v>
      </c>
      <c r="G94" s="14">
        <v>41974</v>
      </c>
      <c r="H94" s="14">
        <v>42005</v>
      </c>
      <c r="I94" s="14">
        <v>42036</v>
      </c>
      <c r="J94" s="14">
        <v>42064</v>
      </c>
      <c r="K94" s="14">
        <v>42095</v>
      </c>
      <c r="L94" s="14">
        <v>42125</v>
      </c>
      <c r="M94" s="14">
        <v>42156</v>
      </c>
      <c r="N94" s="7" t="s">
        <v>8</v>
      </c>
    </row>
    <row r="95" spans="1:14" x14ac:dyDescent="0.2">
      <c r="A95" s="22" t="s">
        <v>44</v>
      </c>
      <c r="B95" s="29">
        <v>2</v>
      </c>
      <c r="C95" s="29">
        <v>6</v>
      </c>
      <c r="D95" s="29">
        <v>5</v>
      </c>
      <c r="E95" s="29">
        <v>6</v>
      </c>
      <c r="F95" s="29">
        <v>16</v>
      </c>
      <c r="G95" s="29">
        <v>4</v>
      </c>
      <c r="H95" s="29">
        <v>2</v>
      </c>
      <c r="I95" s="29">
        <v>8</v>
      </c>
      <c r="J95" s="29">
        <v>3</v>
      </c>
      <c r="K95" s="29">
        <v>16</v>
      </c>
      <c r="L95" s="29">
        <v>1</v>
      </c>
      <c r="M95" s="29">
        <v>2</v>
      </c>
      <c r="N95" s="29">
        <f>SUM(B95:M95)</f>
        <v>71</v>
      </c>
    </row>
    <row r="96" spans="1:14" x14ac:dyDescent="0.2">
      <c r="A96" s="22" t="s">
        <v>0</v>
      </c>
      <c r="B96" s="29">
        <v>1</v>
      </c>
      <c r="C96" s="29">
        <v>0</v>
      </c>
      <c r="D96" s="29">
        <v>2</v>
      </c>
      <c r="E96" s="29">
        <v>2</v>
      </c>
      <c r="F96" s="29">
        <v>0</v>
      </c>
      <c r="G96" s="29">
        <v>0</v>
      </c>
      <c r="H96" s="29">
        <v>1</v>
      </c>
      <c r="I96" s="29">
        <v>2</v>
      </c>
      <c r="J96" s="29">
        <v>1</v>
      </c>
      <c r="K96" s="29">
        <v>3</v>
      </c>
      <c r="L96" s="29">
        <v>3</v>
      </c>
      <c r="M96" s="29">
        <v>0</v>
      </c>
      <c r="N96" s="29">
        <f t="shared" ref="N96:N105" si="9">SUM(B96:M96)</f>
        <v>15</v>
      </c>
    </row>
    <row r="97" spans="1:15" x14ac:dyDescent="0.2">
      <c r="A97" s="22" t="s">
        <v>1</v>
      </c>
      <c r="B97" s="29">
        <v>4</v>
      </c>
      <c r="C97" s="29">
        <v>1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f t="shared" si="9"/>
        <v>5</v>
      </c>
    </row>
    <row r="98" spans="1:15" x14ac:dyDescent="0.2">
      <c r="A98" s="22" t="s">
        <v>2</v>
      </c>
      <c r="B98" s="29">
        <v>2</v>
      </c>
      <c r="C98" s="29">
        <v>2</v>
      </c>
      <c r="D98" s="29">
        <v>4</v>
      </c>
      <c r="E98" s="29">
        <v>6</v>
      </c>
      <c r="F98" s="29">
        <v>8</v>
      </c>
      <c r="G98" s="29">
        <v>10</v>
      </c>
      <c r="H98" s="29">
        <v>6</v>
      </c>
      <c r="I98" s="29">
        <v>3</v>
      </c>
      <c r="J98" s="29">
        <v>1</v>
      </c>
      <c r="K98" s="29">
        <v>8</v>
      </c>
      <c r="L98" s="29">
        <v>3</v>
      </c>
      <c r="M98" s="29">
        <v>0</v>
      </c>
      <c r="N98" s="29">
        <f t="shared" si="9"/>
        <v>53</v>
      </c>
    </row>
    <row r="99" spans="1:15" x14ac:dyDescent="0.2">
      <c r="A99" s="22" t="s">
        <v>3</v>
      </c>
      <c r="B99" s="29">
        <v>0</v>
      </c>
      <c r="C99" s="29">
        <v>0</v>
      </c>
      <c r="D99" s="29">
        <v>3</v>
      </c>
      <c r="E99" s="29">
        <v>1</v>
      </c>
      <c r="F99" s="29">
        <v>1</v>
      </c>
      <c r="G99" s="29">
        <v>0</v>
      </c>
      <c r="H99" s="29">
        <v>0</v>
      </c>
      <c r="I99" s="29">
        <v>5</v>
      </c>
      <c r="J99" s="29">
        <v>2</v>
      </c>
      <c r="K99" s="29">
        <v>1</v>
      </c>
      <c r="L99" s="29">
        <v>0</v>
      </c>
      <c r="M99" s="29">
        <v>2</v>
      </c>
      <c r="N99" s="29">
        <f t="shared" si="9"/>
        <v>15</v>
      </c>
    </row>
    <row r="100" spans="1:15" x14ac:dyDescent="0.2">
      <c r="A100" s="22" t="s">
        <v>4</v>
      </c>
      <c r="B100" s="29">
        <v>1</v>
      </c>
      <c r="C100" s="29">
        <v>3</v>
      </c>
      <c r="D100" s="29">
        <v>1</v>
      </c>
      <c r="E100" s="29">
        <v>9</v>
      </c>
      <c r="F100" s="29">
        <v>2</v>
      </c>
      <c r="G100" s="29">
        <v>1</v>
      </c>
      <c r="H100" s="29">
        <v>4</v>
      </c>
      <c r="I100" s="29">
        <v>3</v>
      </c>
      <c r="J100" s="29">
        <v>0</v>
      </c>
      <c r="K100" s="29">
        <v>1</v>
      </c>
      <c r="L100" s="29">
        <v>1</v>
      </c>
      <c r="M100" s="29">
        <v>0</v>
      </c>
      <c r="N100" s="29">
        <f t="shared" si="9"/>
        <v>26</v>
      </c>
    </row>
    <row r="101" spans="1:15" x14ac:dyDescent="0.2">
      <c r="A101" s="22" t="s">
        <v>5</v>
      </c>
      <c r="B101" s="29">
        <v>1</v>
      </c>
      <c r="C101" s="29">
        <v>0</v>
      </c>
      <c r="D101" s="29">
        <v>1</v>
      </c>
      <c r="E101" s="29">
        <v>0</v>
      </c>
      <c r="F101" s="29">
        <v>2</v>
      </c>
      <c r="G101" s="29">
        <v>2</v>
      </c>
      <c r="H101" s="29">
        <v>1</v>
      </c>
      <c r="I101" s="29">
        <v>2</v>
      </c>
      <c r="J101" s="29">
        <v>2</v>
      </c>
      <c r="K101" s="29">
        <v>1</v>
      </c>
      <c r="L101" s="29">
        <v>0</v>
      </c>
      <c r="M101" s="29">
        <v>1</v>
      </c>
      <c r="N101" s="29">
        <f t="shared" si="9"/>
        <v>13</v>
      </c>
    </row>
    <row r="102" spans="1:15" x14ac:dyDescent="0.2">
      <c r="A102" s="22" t="s">
        <v>45</v>
      </c>
      <c r="B102" s="29">
        <v>0</v>
      </c>
      <c r="C102" s="29">
        <v>2</v>
      </c>
      <c r="D102" s="29">
        <v>0</v>
      </c>
      <c r="E102" s="29">
        <v>1</v>
      </c>
      <c r="F102" s="29">
        <v>0</v>
      </c>
      <c r="G102" s="29">
        <v>1</v>
      </c>
      <c r="H102" s="29">
        <v>0</v>
      </c>
      <c r="I102" s="29">
        <v>2</v>
      </c>
      <c r="J102" s="29">
        <v>2</v>
      </c>
      <c r="K102" s="29">
        <v>2</v>
      </c>
      <c r="L102" s="29">
        <v>2</v>
      </c>
      <c r="M102" s="29">
        <v>2</v>
      </c>
      <c r="N102" s="29">
        <f t="shared" si="9"/>
        <v>14</v>
      </c>
    </row>
    <row r="103" spans="1:15" x14ac:dyDescent="0.2">
      <c r="A103" s="22" t="s">
        <v>6</v>
      </c>
      <c r="B103" s="29">
        <v>1</v>
      </c>
      <c r="C103" s="29">
        <v>1</v>
      </c>
      <c r="D103" s="29">
        <v>0</v>
      </c>
      <c r="E103" s="29">
        <v>3</v>
      </c>
      <c r="F103" s="29">
        <v>5</v>
      </c>
      <c r="G103" s="29">
        <v>2</v>
      </c>
      <c r="H103" s="29">
        <v>2</v>
      </c>
      <c r="I103" s="29">
        <v>3</v>
      </c>
      <c r="J103" s="29">
        <v>1</v>
      </c>
      <c r="K103" s="29">
        <v>0</v>
      </c>
      <c r="L103" s="29">
        <v>4</v>
      </c>
      <c r="M103" s="29">
        <v>3</v>
      </c>
      <c r="N103" s="29">
        <f t="shared" si="9"/>
        <v>25</v>
      </c>
    </row>
    <row r="104" spans="1:15" x14ac:dyDescent="0.2">
      <c r="A104" s="22" t="s">
        <v>7</v>
      </c>
      <c r="B104" s="29">
        <v>1</v>
      </c>
      <c r="C104" s="29">
        <v>0</v>
      </c>
      <c r="D104" s="29">
        <v>1</v>
      </c>
      <c r="E104" s="29">
        <v>10</v>
      </c>
      <c r="F104" s="29">
        <v>0</v>
      </c>
      <c r="G104" s="29">
        <v>9</v>
      </c>
      <c r="H104" s="29">
        <v>2</v>
      </c>
      <c r="I104" s="29">
        <v>3</v>
      </c>
      <c r="J104" s="29">
        <v>15</v>
      </c>
      <c r="K104" s="29">
        <v>1</v>
      </c>
      <c r="L104" s="29">
        <v>3</v>
      </c>
      <c r="M104" s="29">
        <v>1</v>
      </c>
      <c r="N104" s="29">
        <f t="shared" si="9"/>
        <v>46</v>
      </c>
    </row>
    <row r="105" spans="1:15" x14ac:dyDescent="0.2">
      <c r="A105" s="22" t="s">
        <v>8</v>
      </c>
      <c r="B105" s="29">
        <v>13</v>
      </c>
      <c r="C105" s="29">
        <v>15</v>
      </c>
      <c r="D105" s="29">
        <v>17</v>
      </c>
      <c r="E105" s="29">
        <v>38</v>
      </c>
      <c r="F105" s="29">
        <v>34</v>
      </c>
      <c r="G105" s="29">
        <v>29</v>
      </c>
      <c r="H105" s="29">
        <v>18</v>
      </c>
      <c r="I105" s="29">
        <v>31</v>
      </c>
      <c r="J105" s="29">
        <v>27</v>
      </c>
      <c r="K105" s="29">
        <v>33</v>
      </c>
      <c r="L105" s="29">
        <v>17</v>
      </c>
      <c r="M105" s="29">
        <v>11</v>
      </c>
      <c r="N105" s="29">
        <f t="shared" si="9"/>
        <v>283</v>
      </c>
    </row>
    <row r="106" spans="1:15" x14ac:dyDescent="0.2">
      <c r="A106" s="2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5" s="1" customFormat="1" x14ac:dyDescent="0.2">
      <c r="A107" s="18" t="s">
        <v>72</v>
      </c>
      <c r="B107" s="13">
        <v>41821</v>
      </c>
      <c r="C107" s="13">
        <v>41852</v>
      </c>
      <c r="D107" s="13">
        <v>41883</v>
      </c>
      <c r="E107" s="13">
        <v>41913</v>
      </c>
      <c r="F107" s="14">
        <v>41944</v>
      </c>
      <c r="G107" s="14">
        <v>41974</v>
      </c>
      <c r="H107" s="14">
        <v>42005</v>
      </c>
      <c r="I107" s="14">
        <v>42036</v>
      </c>
      <c r="J107" s="14">
        <v>42064</v>
      </c>
      <c r="K107" s="14">
        <v>42095</v>
      </c>
      <c r="L107" s="14">
        <v>42125</v>
      </c>
      <c r="M107" s="14">
        <v>42156</v>
      </c>
      <c r="N107" s="15" t="s">
        <v>8</v>
      </c>
      <c r="O107" s="19" t="s">
        <v>10</v>
      </c>
    </row>
    <row r="108" spans="1:15" s="1" customFormat="1" x14ac:dyDescent="0.2">
      <c r="A108" s="1" t="s">
        <v>60</v>
      </c>
      <c r="B108" s="27">
        <v>13</v>
      </c>
      <c r="C108" s="27">
        <v>15</v>
      </c>
      <c r="D108" s="27">
        <v>21</v>
      </c>
      <c r="E108" s="27">
        <v>49</v>
      </c>
      <c r="F108" s="27">
        <v>57</v>
      </c>
      <c r="G108" s="27">
        <v>37</v>
      </c>
      <c r="H108" s="27">
        <v>35</v>
      </c>
      <c r="I108" s="27">
        <v>36</v>
      </c>
      <c r="J108" s="27">
        <v>42</v>
      </c>
      <c r="K108" s="27">
        <v>55</v>
      </c>
      <c r="L108" s="27">
        <v>53</v>
      </c>
      <c r="M108" s="27">
        <v>25</v>
      </c>
      <c r="N108" s="27">
        <f>SUM(B108:M108)</f>
        <v>438</v>
      </c>
      <c r="O108" s="31">
        <f>N108/$N$132</f>
        <v>1.7172430016466712E-2</v>
      </c>
    </row>
    <row r="109" spans="1:15" s="1" customFormat="1" x14ac:dyDescent="0.2">
      <c r="A109" s="1" t="s">
        <v>61</v>
      </c>
      <c r="B109" s="27">
        <v>14</v>
      </c>
      <c r="C109" s="27">
        <v>22</v>
      </c>
      <c r="D109" s="27">
        <v>29</v>
      </c>
      <c r="E109" s="27">
        <v>27</v>
      </c>
      <c r="F109" s="27">
        <v>31</v>
      </c>
      <c r="G109" s="27">
        <v>26</v>
      </c>
      <c r="H109" s="27">
        <v>14</v>
      </c>
      <c r="I109" s="27">
        <v>31</v>
      </c>
      <c r="J109" s="27">
        <v>35</v>
      </c>
      <c r="K109" s="27">
        <v>26</v>
      </c>
      <c r="L109" s="27">
        <v>28</v>
      </c>
      <c r="M109" s="27">
        <v>13</v>
      </c>
      <c r="N109" s="27">
        <f t="shared" ref="N109:N132" si="10">SUM(B109:M109)</f>
        <v>296</v>
      </c>
      <c r="O109" s="31">
        <f t="shared" ref="O109:O131" si="11">N109/$N$132</f>
        <v>1.1605112522543716E-2</v>
      </c>
    </row>
    <row r="110" spans="1:15" s="1" customFormat="1" x14ac:dyDescent="0.2">
      <c r="A110" s="1" t="s">
        <v>62</v>
      </c>
      <c r="B110" s="27">
        <v>12</v>
      </c>
      <c r="C110" s="27">
        <v>17</v>
      </c>
      <c r="D110" s="27">
        <v>12</v>
      </c>
      <c r="E110" s="27">
        <v>20</v>
      </c>
      <c r="F110" s="27">
        <v>27</v>
      </c>
      <c r="G110" s="27">
        <v>24</v>
      </c>
      <c r="H110" s="27">
        <v>15</v>
      </c>
      <c r="I110" s="27">
        <v>17</v>
      </c>
      <c r="J110" s="27">
        <v>23</v>
      </c>
      <c r="K110" s="27">
        <v>20</v>
      </c>
      <c r="L110" s="27">
        <v>17</v>
      </c>
      <c r="M110" s="27">
        <v>15</v>
      </c>
      <c r="N110" s="27">
        <f t="shared" si="10"/>
        <v>219</v>
      </c>
      <c r="O110" s="31">
        <f t="shared" si="11"/>
        <v>8.5862150082333562E-3</v>
      </c>
    </row>
    <row r="111" spans="1:15" s="1" customFormat="1" x14ac:dyDescent="0.2">
      <c r="A111" s="1" t="s">
        <v>63</v>
      </c>
      <c r="B111" s="27">
        <v>10</v>
      </c>
      <c r="C111" s="27">
        <v>12</v>
      </c>
      <c r="D111" s="27">
        <v>17</v>
      </c>
      <c r="E111" s="27">
        <v>26</v>
      </c>
      <c r="F111" s="27">
        <v>20</v>
      </c>
      <c r="G111" s="27">
        <v>21</v>
      </c>
      <c r="H111" s="27">
        <v>12</v>
      </c>
      <c r="I111" s="27">
        <v>17</v>
      </c>
      <c r="J111" s="27">
        <v>24</v>
      </c>
      <c r="K111" s="27">
        <v>18</v>
      </c>
      <c r="L111" s="27">
        <v>13</v>
      </c>
      <c r="M111" s="27">
        <v>5</v>
      </c>
      <c r="N111" s="27">
        <f t="shared" si="10"/>
        <v>195</v>
      </c>
      <c r="O111" s="31">
        <f t="shared" si="11"/>
        <v>7.6452599388379203E-3</v>
      </c>
    </row>
    <row r="112" spans="1:15" s="1" customFormat="1" x14ac:dyDescent="0.2">
      <c r="A112" s="1" t="s">
        <v>64</v>
      </c>
      <c r="B112" s="27">
        <v>5</v>
      </c>
      <c r="C112" s="27">
        <v>8</v>
      </c>
      <c r="D112" s="27">
        <v>14</v>
      </c>
      <c r="E112" s="27">
        <v>15</v>
      </c>
      <c r="F112" s="27">
        <v>7</v>
      </c>
      <c r="G112" s="27">
        <v>27</v>
      </c>
      <c r="H112" s="27">
        <v>14</v>
      </c>
      <c r="I112" s="27">
        <v>9</v>
      </c>
      <c r="J112" s="27">
        <v>20</v>
      </c>
      <c r="K112" s="27">
        <v>23</v>
      </c>
      <c r="L112" s="27">
        <v>12</v>
      </c>
      <c r="M112" s="27">
        <v>10</v>
      </c>
      <c r="N112" s="27">
        <f t="shared" si="10"/>
        <v>164</v>
      </c>
      <c r="O112" s="31">
        <f t="shared" si="11"/>
        <v>6.4298596408688151E-3</v>
      </c>
    </row>
    <row r="113" spans="1:15" s="1" customFormat="1" x14ac:dyDescent="0.2">
      <c r="A113" s="1" t="s">
        <v>65</v>
      </c>
      <c r="B113" s="27">
        <v>13</v>
      </c>
      <c r="C113" s="27">
        <v>16</v>
      </c>
      <c r="D113" s="27">
        <v>24</v>
      </c>
      <c r="E113" s="27">
        <v>18</v>
      </c>
      <c r="F113" s="27">
        <v>18</v>
      </c>
      <c r="G113" s="27">
        <v>17</v>
      </c>
      <c r="H113" s="27">
        <v>19</v>
      </c>
      <c r="I113" s="27">
        <v>18</v>
      </c>
      <c r="J113" s="27">
        <v>16</v>
      </c>
      <c r="K113" s="27">
        <v>13</v>
      </c>
      <c r="L113" s="27">
        <v>23</v>
      </c>
      <c r="M113" s="27">
        <v>14</v>
      </c>
      <c r="N113" s="27">
        <f t="shared" si="10"/>
        <v>209</v>
      </c>
      <c r="O113" s="31">
        <f t="shared" si="11"/>
        <v>8.1941503959852592E-3</v>
      </c>
    </row>
    <row r="114" spans="1:15" s="1" customFormat="1" x14ac:dyDescent="0.2">
      <c r="A114" s="1" t="s">
        <v>66</v>
      </c>
      <c r="B114" s="27">
        <v>11</v>
      </c>
      <c r="C114" s="27">
        <v>15</v>
      </c>
      <c r="D114" s="27">
        <v>26</v>
      </c>
      <c r="E114" s="27">
        <v>22</v>
      </c>
      <c r="F114" s="27">
        <v>22</v>
      </c>
      <c r="G114" s="27">
        <v>19</v>
      </c>
      <c r="H114" s="27">
        <v>22</v>
      </c>
      <c r="I114" s="27">
        <v>28</v>
      </c>
      <c r="J114" s="27">
        <v>23</v>
      </c>
      <c r="K114" s="27">
        <v>14</v>
      </c>
      <c r="L114" s="27">
        <v>46</v>
      </c>
      <c r="M114" s="27">
        <v>23</v>
      </c>
      <c r="N114" s="27">
        <f t="shared" si="10"/>
        <v>271</v>
      </c>
      <c r="O114" s="31">
        <f t="shared" si="11"/>
        <v>1.062495099192347E-2</v>
      </c>
    </row>
    <row r="115" spans="1:15" s="1" customFormat="1" x14ac:dyDescent="0.2">
      <c r="A115" s="1" t="s">
        <v>67</v>
      </c>
      <c r="B115" s="27">
        <v>33</v>
      </c>
      <c r="C115" s="27">
        <v>23</v>
      </c>
      <c r="D115" s="27">
        <v>48</v>
      </c>
      <c r="E115" s="27">
        <v>41</v>
      </c>
      <c r="F115" s="27">
        <v>50</v>
      </c>
      <c r="G115" s="27">
        <v>39</v>
      </c>
      <c r="H115" s="27">
        <v>46</v>
      </c>
      <c r="I115" s="27">
        <v>36</v>
      </c>
      <c r="J115" s="27">
        <v>43</v>
      </c>
      <c r="K115" s="27">
        <v>39</v>
      </c>
      <c r="L115" s="27">
        <v>40</v>
      </c>
      <c r="M115" s="27">
        <v>19</v>
      </c>
      <c r="N115" s="27">
        <f t="shared" si="10"/>
        <v>457</v>
      </c>
      <c r="O115" s="31">
        <f t="shared" si="11"/>
        <v>1.7917352779738101E-2</v>
      </c>
    </row>
    <row r="116" spans="1:15" s="1" customFormat="1" x14ac:dyDescent="0.2">
      <c r="A116" s="1" t="s">
        <v>50</v>
      </c>
      <c r="B116" s="27">
        <v>49</v>
      </c>
      <c r="C116" s="27">
        <v>56</v>
      </c>
      <c r="D116" s="27">
        <v>67</v>
      </c>
      <c r="E116" s="27">
        <v>101</v>
      </c>
      <c r="F116" s="27">
        <v>88</v>
      </c>
      <c r="G116" s="27">
        <v>92</v>
      </c>
      <c r="H116" s="27">
        <v>74</v>
      </c>
      <c r="I116" s="27">
        <v>87</v>
      </c>
      <c r="J116" s="27">
        <v>84</v>
      </c>
      <c r="K116" s="27">
        <v>73</v>
      </c>
      <c r="L116" s="27">
        <v>70</v>
      </c>
      <c r="M116" s="27">
        <v>71</v>
      </c>
      <c r="N116" s="27">
        <f t="shared" si="10"/>
        <v>912</v>
      </c>
      <c r="O116" s="31">
        <f t="shared" si="11"/>
        <v>3.5756292637026579E-2</v>
      </c>
    </row>
    <row r="117" spans="1:15" s="1" customFormat="1" x14ac:dyDescent="0.2">
      <c r="A117" s="1" t="s">
        <v>51</v>
      </c>
      <c r="B117" s="27">
        <v>101</v>
      </c>
      <c r="C117" s="27">
        <v>90</v>
      </c>
      <c r="D117" s="27">
        <v>111</v>
      </c>
      <c r="E117" s="27">
        <v>165</v>
      </c>
      <c r="F117" s="27">
        <v>127</v>
      </c>
      <c r="G117" s="27">
        <v>99</v>
      </c>
      <c r="H117" s="27">
        <v>131</v>
      </c>
      <c r="I117" s="27">
        <v>117</v>
      </c>
      <c r="J117" s="27">
        <v>134</v>
      </c>
      <c r="K117" s="27">
        <v>130</v>
      </c>
      <c r="L117" s="27">
        <v>104</v>
      </c>
      <c r="M117" s="27">
        <v>80</v>
      </c>
      <c r="N117" s="27">
        <f t="shared" si="10"/>
        <v>1389</v>
      </c>
      <c r="O117" s="31">
        <f t="shared" si="11"/>
        <v>5.4457774641260878E-2</v>
      </c>
    </row>
    <row r="118" spans="1:15" s="1" customFormat="1" x14ac:dyDescent="0.2">
      <c r="A118" s="1" t="s">
        <v>16</v>
      </c>
      <c r="B118" s="27">
        <v>133</v>
      </c>
      <c r="C118" s="27">
        <v>121</v>
      </c>
      <c r="D118" s="27">
        <v>141</v>
      </c>
      <c r="E118" s="27">
        <v>214</v>
      </c>
      <c r="F118" s="27">
        <v>186</v>
      </c>
      <c r="G118" s="27">
        <v>113</v>
      </c>
      <c r="H118" s="27">
        <v>194</v>
      </c>
      <c r="I118" s="27">
        <v>166</v>
      </c>
      <c r="J118" s="27">
        <v>167</v>
      </c>
      <c r="K118" s="27">
        <v>157</v>
      </c>
      <c r="L118" s="27">
        <v>163</v>
      </c>
      <c r="M118" s="27">
        <v>101</v>
      </c>
      <c r="N118" s="27">
        <f t="shared" si="10"/>
        <v>1856</v>
      </c>
      <c r="O118" s="31">
        <f t="shared" si="11"/>
        <v>7.276719203324708E-2</v>
      </c>
    </row>
    <row r="119" spans="1:15" s="1" customFormat="1" x14ac:dyDescent="0.2">
      <c r="A119" s="1" t="s">
        <v>30</v>
      </c>
      <c r="B119" s="27">
        <v>144</v>
      </c>
      <c r="C119" s="27">
        <v>130</v>
      </c>
      <c r="D119" s="27">
        <v>154</v>
      </c>
      <c r="E119" s="27">
        <v>227</v>
      </c>
      <c r="F119" s="27">
        <v>189</v>
      </c>
      <c r="G119" s="27">
        <v>151</v>
      </c>
      <c r="H119" s="27">
        <v>181</v>
      </c>
      <c r="I119" s="27">
        <v>212</v>
      </c>
      <c r="J119" s="27">
        <v>179</v>
      </c>
      <c r="K119" s="27">
        <v>165</v>
      </c>
      <c r="L119" s="27">
        <v>140</v>
      </c>
      <c r="M119" s="27">
        <v>128</v>
      </c>
      <c r="N119" s="27">
        <f t="shared" si="10"/>
        <v>2000</v>
      </c>
      <c r="O119" s="31">
        <f t="shared" si="11"/>
        <v>7.8412922449619699E-2</v>
      </c>
    </row>
    <row r="120" spans="1:15" s="1" customFormat="1" x14ac:dyDescent="0.2">
      <c r="A120" s="1" t="s">
        <v>17</v>
      </c>
      <c r="B120" s="27">
        <v>147</v>
      </c>
      <c r="C120" s="27">
        <v>125</v>
      </c>
      <c r="D120" s="27">
        <v>162</v>
      </c>
      <c r="E120" s="27">
        <v>212</v>
      </c>
      <c r="F120" s="27">
        <v>185</v>
      </c>
      <c r="G120" s="27">
        <v>151</v>
      </c>
      <c r="H120" s="27">
        <v>180</v>
      </c>
      <c r="I120" s="27">
        <v>167</v>
      </c>
      <c r="J120" s="27">
        <v>159</v>
      </c>
      <c r="K120" s="27">
        <v>163</v>
      </c>
      <c r="L120" s="27">
        <v>143</v>
      </c>
      <c r="M120" s="27">
        <v>116</v>
      </c>
      <c r="N120" s="27">
        <f t="shared" si="10"/>
        <v>1910</v>
      </c>
      <c r="O120" s="31">
        <f t="shared" si="11"/>
        <v>7.4884340939386812E-2</v>
      </c>
    </row>
    <row r="121" spans="1:15" s="1" customFormat="1" x14ac:dyDescent="0.2">
      <c r="A121" s="1" t="s">
        <v>18</v>
      </c>
      <c r="B121" s="27">
        <v>124</v>
      </c>
      <c r="C121" s="27">
        <v>139</v>
      </c>
      <c r="D121" s="27">
        <v>164</v>
      </c>
      <c r="E121" s="27">
        <v>220</v>
      </c>
      <c r="F121" s="27">
        <v>218</v>
      </c>
      <c r="G121" s="27">
        <v>166</v>
      </c>
      <c r="H121" s="27">
        <v>189</v>
      </c>
      <c r="I121" s="27">
        <v>206</v>
      </c>
      <c r="J121" s="27">
        <v>155</v>
      </c>
      <c r="K121" s="27">
        <v>164</v>
      </c>
      <c r="L121" s="27">
        <v>149</v>
      </c>
      <c r="M121" s="27">
        <v>135</v>
      </c>
      <c r="N121" s="27">
        <f t="shared" si="10"/>
        <v>2029</v>
      </c>
      <c r="O121" s="31">
        <f t="shared" si="11"/>
        <v>7.9549909825139181E-2</v>
      </c>
    </row>
    <row r="122" spans="1:15" s="1" customFormat="1" x14ac:dyDescent="0.2">
      <c r="A122" s="1" t="s">
        <v>19</v>
      </c>
      <c r="B122" s="27">
        <v>141</v>
      </c>
      <c r="C122" s="27">
        <v>122</v>
      </c>
      <c r="D122" s="27">
        <v>178</v>
      </c>
      <c r="E122" s="27">
        <v>198</v>
      </c>
      <c r="F122" s="27">
        <v>216</v>
      </c>
      <c r="G122" s="27">
        <v>125</v>
      </c>
      <c r="H122" s="27">
        <v>174</v>
      </c>
      <c r="I122" s="27">
        <v>198</v>
      </c>
      <c r="J122" s="27">
        <v>179</v>
      </c>
      <c r="K122" s="27">
        <v>179</v>
      </c>
      <c r="L122" s="27">
        <v>176</v>
      </c>
      <c r="M122" s="27">
        <v>112</v>
      </c>
      <c r="N122" s="27">
        <f t="shared" si="10"/>
        <v>1998</v>
      </c>
      <c r="O122" s="31">
        <f t="shared" si="11"/>
        <v>7.8334509527170082E-2</v>
      </c>
    </row>
    <row r="123" spans="1:15" s="1" customFormat="1" x14ac:dyDescent="0.2">
      <c r="A123" s="1" t="s">
        <v>20</v>
      </c>
      <c r="B123" s="27">
        <v>147</v>
      </c>
      <c r="C123" s="27">
        <v>104</v>
      </c>
      <c r="D123" s="27">
        <v>161</v>
      </c>
      <c r="E123" s="27">
        <v>255</v>
      </c>
      <c r="F123" s="27">
        <v>218</v>
      </c>
      <c r="G123" s="27">
        <v>149</v>
      </c>
      <c r="H123" s="27">
        <v>175</v>
      </c>
      <c r="I123" s="27">
        <v>178</v>
      </c>
      <c r="J123" s="27">
        <v>156</v>
      </c>
      <c r="K123" s="27">
        <v>167</v>
      </c>
      <c r="L123" s="27">
        <v>139</v>
      </c>
      <c r="M123" s="27">
        <v>125</v>
      </c>
      <c r="N123" s="27">
        <f t="shared" si="10"/>
        <v>1974</v>
      </c>
      <c r="O123" s="31">
        <f t="shared" si="11"/>
        <v>7.7393554457774641E-2</v>
      </c>
    </row>
    <row r="124" spans="1:15" s="1" customFormat="1" x14ac:dyDescent="0.2">
      <c r="A124" s="1" t="s">
        <v>21</v>
      </c>
      <c r="B124" s="27">
        <v>106</v>
      </c>
      <c r="C124" s="27">
        <v>112</v>
      </c>
      <c r="D124" s="27">
        <v>130</v>
      </c>
      <c r="E124" s="27">
        <v>228</v>
      </c>
      <c r="F124" s="27">
        <v>205</v>
      </c>
      <c r="G124" s="27">
        <v>119</v>
      </c>
      <c r="H124" s="27">
        <v>166</v>
      </c>
      <c r="I124" s="27">
        <v>149</v>
      </c>
      <c r="J124" s="27">
        <v>167</v>
      </c>
      <c r="K124" s="27">
        <v>156</v>
      </c>
      <c r="L124" s="27">
        <v>158</v>
      </c>
      <c r="M124" s="27">
        <v>100</v>
      </c>
      <c r="N124" s="27">
        <f t="shared" si="10"/>
        <v>1796</v>
      </c>
      <c r="O124" s="31">
        <f t="shared" si="11"/>
        <v>7.0414804359758484E-2</v>
      </c>
    </row>
    <row r="125" spans="1:15" s="1" customFormat="1" x14ac:dyDescent="0.2">
      <c r="A125" s="1" t="s">
        <v>22</v>
      </c>
      <c r="B125" s="27">
        <v>95</v>
      </c>
      <c r="C125" s="27">
        <v>72</v>
      </c>
      <c r="D125" s="27">
        <v>106</v>
      </c>
      <c r="E125" s="27">
        <v>175</v>
      </c>
      <c r="F125" s="27">
        <v>163</v>
      </c>
      <c r="G125" s="27">
        <v>115</v>
      </c>
      <c r="H125" s="27">
        <v>123</v>
      </c>
      <c r="I125" s="27">
        <v>137</v>
      </c>
      <c r="J125" s="27">
        <v>137</v>
      </c>
      <c r="K125" s="27">
        <v>145</v>
      </c>
      <c r="L125" s="27">
        <v>117</v>
      </c>
      <c r="M125" s="27">
        <v>83</v>
      </c>
      <c r="N125" s="27">
        <f t="shared" si="10"/>
        <v>1468</v>
      </c>
      <c r="O125" s="31">
        <f t="shared" si="11"/>
        <v>5.7555085078020859E-2</v>
      </c>
    </row>
    <row r="126" spans="1:15" s="1" customFormat="1" x14ac:dyDescent="0.2">
      <c r="A126" s="1" t="s">
        <v>52</v>
      </c>
      <c r="B126" s="27">
        <v>73</v>
      </c>
      <c r="C126" s="27">
        <v>48</v>
      </c>
      <c r="D126" s="27">
        <v>74</v>
      </c>
      <c r="E126" s="27">
        <v>142</v>
      </c>
      <c r="F126" s="27">
        <v>126</v>
      </c>
      <c r="G126" s="27">
        <v>96</v>
      </c>
      <c r="H126" s="27">
        <v>111</v>
      </c>
      <c r="I126" s="27">
        <v>118</v>
      </c>
      <c r="J126" s="27">
        <v>126</v>
      </c>
      <c r="K126" s="27">
        <v>113</v>
      </c>
      <c r="L126" s="27">
        <v>106</v>
      </c>
      <c r="M126" s="27">
        <v>74</v>
      </c>
      <c r="N126" s="27">
        <f t="shared" si="10"/>
        <v>1207</v>
      </c>
      <c r="O126" s="31">
        <f t="shared" si="11"/>
        <v>4.7322198698345488E-2</v>
      </c>
    </row>
    <row r="127" spans="1:15" s="1" customFormat="1" x14ac:dyDescent="0.2">
      <c r="A127" s="1" t="s">
        <v>53</v>
      </c>
      <c r="B127" s="27">
        <v>59</v>
      </c>
      <c r="C127" s="27">
        <v>55</v>
      </c>
      <c r="D127" s="27">
        <v>63</v>
      </c>
      <c r="E127" s="27">
        <v>130</v>
      </c>
      <c r="F127" s="27">
        <v>143</v>
      </c>
      <c r="G127" s="27">
        <v>79</v>
      </c>
      <c r="H127" s="27">
        <v>98</v>
      </c>
      <c r="I127" s="27">
        <v>110</v>
      </c>
      <c r="J127" s="27">
        <v>93</v>
      </c>
      <c r="K127" s="27">
        <v>111</v>
      </c>
      <c r="L127" s="27">
        <v>100</v>
      </c>
      <c r="M127" s="27">
        <v>72</v>
      </c>
      <c r="N127" s="27">
        <f t="shared" si="10"/>
        <v>1113</v>
      </c>
      <c r="O127" s="31">
        <f t="shared" si="11"/>
        <v>4.3636791343213362E-2</v>
      </c>
    </row>
    <row r="128" spans="1:15" s="1" customFormat="1" x14ac:dyDescent="0.2">
      <c r="A128" s="1" t="s">
        <v>48</v>
      </c>
      <c r="B128" s="27">
        <v>57</v>
      </c>
      <c r="C128" s="27">
        <v>45</v>
      </c>
      <c r="D128" s="27">
        <v>63</v>
      </c>
      <c r="E128" s="27">
        <v>119</v>
      </c>
      <c r="F128" s="27">
        <v>128</v>
      </c>
      <c r="G128" s="27">
        <v>84</v>
      </c>
      <c r="H128" s="27">
        <v>104</v>
      </c>
      <c r="I128" s="27">
        <v>123</v>
      </c>
      <c r="J128" s="27">
        <v>105</v>
      </c>
      <c r="K128" s="27">
        <v>102</v>
      </c>
      <c r="L128" s="27">
        <v>94</v>
      </c>
      <c r="M128" s="27">
        <v>54</v>
      </c>
      <c r="N128" s="27">
        <f t="shared" si="10"/>
        <v>1078</v>
      </c>
      <c r="O128" s="31">
        <f t="shared" si="11"/>
        <v>4.2264565200345015E-2</v>
      </c>
    </row>
    <row r="129" spans="1:15" s="1" customFormat="1" x14ac:dyDescent="0.2">
      <c r="A129" s="1" t="s">
        <v>49</v>
      </c>
      <c r="B129" s="27">
        <v>46</v>
      </c>
      <c r="C129" s="27">
        <v>44</v>
      </c>
      <c r="D129" s="27">
        <v>65</v>
      </c>
      <c r="E129" s="27">
        <v>97</v>
      </c>
      <c r="F129" s="27">
        <v>125</v>
      </c>
      <c r="G129" s="27">
        <v>86</v>
      </c>
      <c r="H129" s="27">
        <v>83</v>
      </c>
      <c r="I129" s="27">
        <v>113</v>
      </c>
      <c r="J129" s="27">
        <v>103</v>
      </c>
      <c r="K129" s="27">
        <v>88</v>
      </c>
      <c r="L129" s="27">
        <v>81</v>
      </c>
      <c r="M129" s="27">
        <v>52</v>
      </c>
      <c r="N129" s="27">
        <f t="shared" si="10"/>
        <v>983</v>
      </c>
      <c r="O129" s="31">
        <f t="shared" si="11"/>
        <v>3.853995138398808E-2</v>
      </c>
    </row>
    <row r="130" spans="1:15" s="1" customFormat="1" x14ac:dyDescent="0.2">
      <c r="A130" s="1" t="s">
        <v>54</v>
      </c>
      <c r="B130" s="27">
        <v>50</v>
      </c>
      <c r="C130" s="27">
        <v>34</v>
      </c>
      <c r="D130" s="27">
        <v>62</v>
      </c>
      <c r="E130" s="27">
        <v>100</v>
      </c>
      <c r="F130" s="27">
        <v>127</v>
      </c>
      <c r="G130" s="27">
        <v>67</v>
      </c>
      <c r="H130" s="27">
        <v>77</v>
      </c>
      <c r="I130" s="27">
        <v>87</v>
      </c>
      <c r="J130" s="27">
        <v>93</v>
      </c>
      <c r="K130" s="27">
        <v>82</v>
      </c>
      <c r="L130" s="27">
        <v>82</v>
      </c>
      <c r="M130" s="27">
        <v>54</v>
      </c>
      <c r="N130" s="27">
        <f t="shared" si="10"/>
        <v>915</v>
      </c>
      <c r="O130" s="31">
        <f t="shared" si="11"/>
        <v>3.5873912020701011E-2</v>
      </c>
    </row>
    <row r="131" spans="1:15" s="1" customFormat="1" x14ac:dyDescent="0.2">
      <c r="A131" s="1" t="s">
        <v>55</v>
      </c>
      <c r="B131" s="27">
        <v>48</v>
      </c>
      <c r="C131" s="27">
        <v>33</v>
      </c>
      <c r="D131" s="27">
        <v>34</v>
      </c>
      <c r="E131" s="27">
        <v>65</v>
      </c>
      <c r="F131" s="27">
        <v>64</v>
      </c>
      <c r="G131" s="27">
        <v>51</v>
      </c>
      <c r="H131" s="27">
        <v>52</v>
      </c>
      <c r="I131" s="27">
        <v>61</v>
      </c>
      <c r="J131" s="27">
        <v>56</v>
      </c>
      <c r="K131" s="27">
        <v>70</v>
      </c>
      <c r="L131" s="27">
        <v>56</v>
      </c>
      <c r="M131" s="27">
        <v>39</v>
      </c>
      <c r="N131" s="27">
        <f t="shared" si="10"/>
        <v>629</v>
      </c>
      <c r="O131" s="31">
        <f t="shared" si="11"/>
        <v>2.4660864110405394E-2</v>
      </c>
    </row>
    <row r="132" spans="1:15" s="1" customFormat="1" x14ac:dyDescent="0.2">
      <c r="A132" s="1" t="s">
        <v>8</v>
      </c>
      <c r="B132" s="27">
        <v>1631</v>
      </c>
      <c r="C132" s="27">
        <v>1458</v>
      </c>
      <c r="D132" s="27">
        <v>1926</v>
      </c>
      <c r="E132" s="27">
        <v>2866</v>
      </c>
      <c r="F132" s="27">
        <v>2740</v>
      </c>
      <c r="G132" s="27">
        <v>1953</v>
      </c>
      <c r="H132" s="27">
        <v>2289</v>
      </c>
      <c r="I132" s="27">
        <v>2421</v>
      </c>
      <c r="J132" s="27">
        <v>2319</v>
      </c>
      <c r="K132" s="27">
        <v>2273</v>
      </c>
      <c r="L132" s="27">
        <v>2110</v>
      </c>
      <c r="M132" s="27">
        <v>1520</v>
      </c>
      <c r="N132" s="27">
        <f t="shared" si="10"/>
        <v>25506</v>
      </c>
    </row>
  </sheetData>
  <pageMargins left="0.7" right="0.7" top="0.75" bottom="0.75" header="0.3" footer="0.3"/>
  <pageSetup scale="98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28"/>
  <sheetViews>
    <sheetView zoomScaleNormal="100" zoomScaleSheetLayoutView="100" workbookViewId="0"/>
  </sheetViews>
  <sheetFormatPr defaultRowHeight="12.75" x14ac:dyDescent="0.2"/>
  <sheetData>
    <row r="28" spans="13:13" x14ac:dyDescent="0.2">
      <c r="M28" s="5"/>
    </row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6" workbookViewId="0">
      <selection activeCell="A16" sqref="A16"/>
    </sheetView>
  </sheetViews>
  <sheetFormatPr defaultRowHeight="12.75" x14ac:dyDescent="0.2"/>
  <cols>
    <col min="1" max="1" width="25.5703125" customWidth="1"/>
    <col min="2" max="2" width="9.5703125" customWidth="1"/>
  </cols>
  <sheetData>
    <row r="1" spans="1:14" ht="23.25" x14ac:dyDescent="0.2">
      <c r="A1" s="12" t="s">
        <v>81</v>
      </c>
      <c r="B1" s="13">
        <v>41091</v>
      </c>
      <c r="C1" s="13">
        <v>41122</v>
      </c>
      <c r="D1" s="13">
        <v>41153</v>
      </c>
      <c r="E1" s="13">
        <v>41183</v>
      </c>
      <c r="F1" s="14">
        <v>41214</v>
      </c>
      <c r="G1" s="14">
        <v>41244</v>
      </c>
      <c r="H1" s="14">
        <v>41275</v>
      </c>
      <c r="I1" s="14">
        <v>41306</v>
      </c>
      <c r="J1" s="14">
        <v>41334</v>
      </c>
      <c r="K1" s="14">
        <v>41365</v>
      </c>
      <c r="L1" s="14">
        <v>41395</v>
      </c>
      <c r="M1" s="14">
        <v>41426</v>
      </c>
      <c r="N1" s="15" t="s">
        <v>8</v>
      </c>
    </row>
    <row r="2" spans="1:14" x14ac:dyDescent="0.2">
      <c r="A2" s="1" t="s">
        <v>44</v>
      </c>
      <c r="B2" s="1">
        <v>17</v>
      </c>
      <c r="C2" s="1">
        <v>17</v>
      </c>
      <c r="D2" s="1">
        <v>26</v>
      </c>
      <c r="E2" s="1">
        <v>20</v>
      </c>
      <c r="F2" s="1">
        <v>10</v>
      </c>
      <c r="G2" s="1">
        <v>9</v>
      </c>
      <c r="H2" s="1">
        <v>18</v>
      </c>
      <c r="I2" s="1">
        <v>22</v>
      </c>
      <c r="J2" s="1">
        <v>21</v>
      </c>
      <c r="K2" s="1">
        <v>12</v>
      </c>
      <c r="L2" s="1">
        <v>14</v>
      </c>
      <c r="M2" s="1">
        <v>14</v>
      </c>
      <c r="N2" s="35">
        <f>SUM(B2:M2)</f>
        <v>200</v>
      </c>
    </row>
    <row r="3" spans="1:14" x14ac:dyDescent="0.2">
      <c r="A3" s="1" t="s">
        <v>0</v>
      </c>
      <c r="B3" s="1">
        <v>16</v>
      </c>
      <c r="C3" s="1">
        <v>18</v>
      </c>
      <c r="D3" s="1">
        <v>9</v>
      </c>
      <c r="E3" s="1">
        <v>19</v>
      </c>
      <c r="F3" s="1">
        <v>18</v>
      </c>
      <c r="G3" s="1">
        <v>30</v>
      </c>
      <c r="H3" s="1">
        <v>18</v>
      </c>
      <c r="I3" s="1">
        <v>24</v>
      </c>
      <c r="J3" s="1">
        <v>28</v>
      </c>
      <c r="K3" s="1">
        <v>22</v>
      </c>
      <c r="L3" s="1">
        <v>27</v>
      </c>
      <c r="M3" s="1">
        <v>21</v>
      </c>
      <c r="N3" s="35">
        <f t="shared" ref="N3:N13" si="0">SUM(B3:M3)</f>
        <v>250</v>
      </c>
    </row>
    <row r="4" spans="1:14" x14ac:dyDescent="0.2">
      <c r="A4" s="1" t="s">
        <v>1</v>
      </c>
      <c r="B4" s="1">
        <v>59</v>
      </c>
      <c r="C4" s="1">
        <v>52</v>
      </c>
      <c r="D4" s="1">
        <v>39</v>
      </c>
      <c r="E4" s="1">
        <v>30</v>
      </c>
      <c r="F4" s="1">
        <v>28</v>
      </c>
      <c r="G4" s="1">
        <v>22</v>
      </c>
      <c r="H4" s="1">
        <v>17</v>
      </c>
      <c r="I4" s="1">
        <v>24</v>
      </c>
      <c r="J4" s="1">
        <v>20</v>
      </c>
      <c r="K4" s="1">
        <v>20</v>
      </c>
      <c r="L4" s="1">
        <v>22</v>
      </c>
      <c r="M4" s="1">
        <v>13</v>
      </c>
      <c r="N4" s="35">
        <f t="shared" si="0"/>
        <v>346</v>
      </c>
    </row>
    <row r="5" spans="1:14" x14ac:dyDescent="0.2">
      <c r="A5" s="1" t="s">
        <v>2</v>
      </c>
      <c r="B5" s="1">
        <v>34</v>
      </c>
      <c r="C5" s="1">
        <v>24</v>
      </c>
      <c r="D5" s="1">
        <v>47</v>
      </c>
      <c r="E5" s="1">
        <v>58</v>
      </c>
      <c r="F5" s="1">
        <v>49</v>
      </c>
      <c r="G5" s="1">
        <v>39</v>
      </c>
      <c r="H5" s="1">
        <v>67</v>
      </c>
      <c r="I5" s="1">
        <v>68</v>
      </c>
      <c r="J5" s="1">
        <v>63</v>
      </c>
      <c r="K5" s="1">
        <v>44</v>
      </c>
      <c r="L5" s="1">
        <v>51</v>
      </c>
      <c r="M5" s="1">
        <v>43</v>
      </c>
      <c r="N5" s="35">
        <f t="shared" si="0"/>
        <v>587</v>
      </c>
    </row>
    <row r="6" spans="1:14" x14ac:dyDescent="0.2">
      <c r="A6" s="1" t="s">
        <v>3</v>
      </c>
      <c r="B6" s="1">
        <v>12</v>
      </c>
      <c r="C6" s="1">
        <v>22</v>
      </c>
      <c r="D6" s="1">
        <v>29</v>
      </c>
      <c r="E6" s="1">
        <v>29</v>
      </c>
      <c r="F6" s="1">
        <v>22</v>
      </c>
      <c r="G6" s="1">
        <v>10</v>
      </c>
      <c r="H6" s="1">
        <v>14</v>
      </c>
      <c r="I6" s="1">
        <v>18</v>
      </c>
      <c r="J6" s="1">
        <v>18</v>
      </c>
      <c r="K6" s="1">
        <v>19</v>
      </c>
      <c r="L6" s="1">
        <v>11</v>
      </c>
      <c r="M6" s="1">
        <v>6</v>
      </c>
      <c r="N6" s="35">
        <f t="shared" si="0"/>
        <v>210</v>
      </c>
    </row>
    <row r="7" spans="1:14" x14ac:dyDescent="0.2">
      <c r="A7" s="1" t="s">
        <v>4</v>
      </c>
      <c r="B7" s="1">
        <v>7</v>
      </c>
      <c r="C7" s="1">
        <v>5</v>
      </c>
      <c r="D7" s="1">
        <v>7</v>
      </c>
      <c r="E7" s="1">
        <v>8</v>
      </c>
      <c r="F7" s="1">
        <v>8</v>
      </c>
      <c r="G7" s="1">
        <v>3</v>
      </c>
      <c r="H7" s="1">
        <v>2</v>
      </c>
      <c r="I7" s="1">
        <v>6</v>
      </c>
      <c r="J7" s="1">
        <v>7</v>
      </c>
      <c r="K7" s="1">
        <v>7</v>
      </c>
      <c r="L7" s="1">
        <v>5</v>
      </c>
      <c r="M7" s="1">
        <v>4</v>
      </c>
      <c r="N7" s="35">
        <f t="shared" si="0"/>
        <v>69</v>
      </c>
    </row>
    <row r="8" spans="1:14" x14ac:dyDescent="0.2">
      <c r="A8" s="1" t="s">
        <v>5</v>
      </c>
      <c r="B8" s="1">
        <v>10</v>
      </c>
      <c r="C8" s="1">
        <v>5</v>
      </c>
      <c r="D8" s="1">
        <v>7</v>
      </c>
      <c r="E8" s="1">
        <v>5</v>
      </c>
      <c r="F8" s="1">
        <v>6</v>
      </c>
      <c r="G8" s="1">
        <v>4</v>
      </c>
      <c r="H8" s="1">
        <v>5</v>
      </c>
      <c r="I8" s="1">
        <v>11</v>
      </c>
      <c r="J8" s="1">
        <v>7</v>
      </c>
      <c r="K8" s="1">
        <v>2</v>
      </c>
      <c r="L8" s="1">
        <v>7</v>
      </c>
      <c r="M8" s="1">
        <v>8</v>
      </c>
      <c r="N8" s="35">
        <f t="shared" si="0"/>
        <v>77</v>
      </c>
    </row>
    <row r="9" spans="1:14" x14ac:dyDescent="0.2">
      <c r="A9" s="1" t="s">
        <v>45</v>
      </c>
      <c r="B9" s="1">
        <v>10</v>
      </c>
      <c r="C9" s="1">
        <v>4</v>
      </c>
      <c r="D9" s="1">
        <v>13</v>
      </c>
      <c r="E9" s="1">
        <v>8</v>
      </c>
      <c r="F9" s="1">
        <v>3</v>
      </c>
      <c r="G9" s="1">
        <v>9</v>
      </c>
      <c r="H9" s="1">
        <v>13</v>
      </c>
      <c r="I9" s="1">
        <v>17</v>
      </c>
      <c r="J9" s="1">
        <v>7</v>
      </c>
      <c r="K9" s="1">
        <v>7</v>
      </c>
      <c r="L9" s="1">
        <v>5</v>
      </c>
      <c r="M9" s="1">
        <v>9</v>
      </c>
      <c r="N9" s="35">
        <f t="shared" si="0"/>
        <v>105</v>
      </c>
    </row>
    <row r="10" spans="1:14" x14ac:dyDescent="0.2">
      <c r="A10" s="1" t="s">
        <v>6</v>
      </c>
      <c r="B10" s="1">
        <v>5</v>
      </c>
      <c r="C10" s="1">
        <v>5</v>
      </c>
      <c r="D10" s="1">
        <v>12</v>
      </c>
      <c r="E10" s="1">
        <v>18</v>
      </c>
      <c r="F10" s="1">
        <v>16</v>
      </c>
      <c r="G10" s="1">
        <v>15</v>
      </c>
      <c r="H10" s="1">
        <v>17</v>
      </c>
      <c r="I10" s="1">
        <v>20</v>
      </c>
      <c r="J10" s="1">
        <v>18</v>
      </c>
      <c r="K10" s="1">
        <v>12</v>
      </c>
      <c r="L10" s="1">
        <v>17</v>
      </c>
      <c r="M10" s="1">
        <v>12</v>
      </c>
      <c r="N10" s="35">
        <f t="shared" si="0"/>
        <v>167</v>
      </c>
    </row>
    <row r="11" spans="1:14" x14ac:dyDescent="0.2">
      <c r="A11" s="1" t="s">
        <v>7</v>
      </c>
      <c r="B11" s="1">
        <v>8</v>
      </c>
      <c r="C11" s="1">
        <v>9</v>
      </c>
      <c r="D11" s="1">
        <v>6</v>
      </c>
      <c r="E11" s="1">
        <v>17</v>
      </c>
      <c r="F11" s="1">
        <v>15</v>
      </c>
      <c r="G11" s="1">
        <v>11</v>
      </c>
      <c r="H11" s="1">
        <v>19</v>
      </c>
      <c r="I11" s="1">
        <v>8</v>
      </c>
      <c r="J11" s="1">
        <v>16</v>
      </c>
      <c r="K11" s="1">
        <v>15</v>
      </c>
      <c r="L11" s="1">
        <v>15</v>
      </c>
      <c r="M11" s="1">
        <v>6</v>
      </c>
      <c r="N11" s="35">
        <f t="shared" si="0"/>
        <v>145</v>
      </c>
    </row>
    <row r="12" spans="1:14" x14ac:dyDescent="0.2">
      <c r="A12" s="1" t="s">
        <v>83</v>
      </c>
      <c r="B12" s="1">
        <v>16</v>
      </c>
      <c r="C12" s="1">
        <v>18</v>
      </c>
      <c r="D12" s="1">
        <v>24</v>
      </c>
      <c r="E12" s="1">
        <v>28</v>
      </c>
      <c r="F12" s="1">
        <v>23</v>
      </c>
      <c r="G12" s="1">
        <v>16</v>
      </c>
      <c r="H12" s="1">
        <v>23</v>
      </c>
      <c r="I12" s="1">
        <v>21</v>
      </c>
      <c r="J12" s="1">
        <v>28</v>
      </c>
      <c r="K12" s="1">
        <v>21</v>
      </c>
      <c r="L12" s="1">
        <v>14</v>
      </c>
      <c r="M12" s="1">
        <v>21</v>
      </c>
      <c r="N12" s="35">
        <f t="shared" si="0"/>
        <v>253</v>
      </c>
    </row>
    <row r="13" spans="1:14" x14ac:dyDescent="0.2">
      <c r="A13" s="1" t="s">
        <v>8</v>
      </c>
      <c r="B13" s="1">
        <v>194</v>
      </c>
      <c r="C13" s="1">
        <v>179</v>
      </c>
      <c r="D13" s="1">
        <v>219</v>
      </c>
      <c r="E13" s="1">
        <v>239</v>
      </c>
      <c r="F13" s="1">
        <v>198</v>
      </c>
      <c r="G13" s="1">
        <v>168</v>
      </c>
      <c r="H13" s="1">
        <v>213</v>
      </c>
      <c r="I13" s="1">
        <v>239</v>
      </c>
      <c r="J13" s="1">
        <v>233</v>
      </c>
      <c r="K13" s="1">
        <v>181</v>
      </c>
      <c r="L13" s="1">
        <v>188</v>
      </c>
      <c r="M13" s="1">
        <v>156</v>
      </c>
      <c r="N13" s="35">
        <f t="shared" si="0"/>
        <v>2407</v>
      </c>
    </row>
    <row r="14" spans="1:14" x14ac:dyDescent="0.2">
      <c r="A14" s="1" t="s">
        <v>89</v>
      </c>
      <c r="B14" s="1"/>
      <c r="C14" s="1"/>
      <c r="D14" s="1"/>
      <c r="E14" s="1"/>
    </row>
    <row r="15" spans="1:14" x14ac:dyDescent="0.2">
      <c r="A15" s="1"/>
      <c r="B15" s="1"/>
      <c r="C15" s="1"/>
      <c r="D15" s="1"/>
      <c r="E15" s="1"/>
    </row>
    <row r="16" spans="1:14" ht="23.25" x14ac:dyDescent="0.2">
      <c r="A16" s="12" t="s">
        <v>77</v>
      </c>
      <c r="B16" s="13">
        <v>41091</v>
      </c>
      <c r="C16" s="13">
        <v>41122</v>
      </c>
      <c r="D16" s="13">
        <v>41153</v>
      </c>
      <c r="E16" s="13">
        <v>41183</v>
      </c>
      <c r="F16" s="14">
        <v>41214</v>
      </c>
      <c r="G16" s="14">
        <v>41244</v>
      </c>
      <c r="H16" s="14">
        <v>41275</v>
      </c>
      <c r="I16" s="14">
        <v>41306</v>
      </c>
      <c r="J16" s="14">
        <v>41334</v>
      </c>
      <c r="K16" s="14">
        <v>41365</v>
      </c>
      <c r="L16" s="14">
        <v>41395</v>
      </c>
      <c r="M16" s="14">
        <v>41426</v>
      </c>
      <c r="N16" s="15" t="s">
        <v>8</v>
      </c>
    </row>
    <row r="17" spans="1:14" x14ac:dyDescent="0.2">
      <c r="A17" s="1" t="s">
        <v>44</v>
      </c>
      <c r="B17" s="1">
        <v>241</v>
      </c>
      <c r="C17" s="27">
        <v>276</v>
      </c>
      <c r="D17" s="27">
        <v>509</v>
      </c>
      <c r="E17" s="27">
        <v>490</v>
      </c>
      <c r="F17" s="1">
        <v>517</v>
      </c>
      <c r="G17" s="1">
        <v>454</v>
      </c>
      <c r="H17" s="1">
        <v>384</v>
      </c>
      <c r="I17" s="1">
        <v>460</v>
      </c>
      <c r="J17" s="1">
        <v>418</v>
      </c>
      <c r="K17" s="1">
        <v>419</v>
      </c>
      <c r="L17" s="1">
        <v>263</v>
      </c>
      <c r="M17" s="1">
        <v>192</v>
      </c>
      <c r="N17" s="35">
        <f>SUM(B17:M17)</f>
        <v>4623</v>
      </c>
    </row>
    <row r="18" spans="1:14" x14ac:dyDescent="0.2">
      <c r="A18" s="1" t="s">
        <v>0</v>
      </c>
      <c r="B18" s="1">
        <v>107</v>
      </c>
      <c r="C18" s="27">
        <v>97</v>
      </c>
      <c r="D18" s="27">
        <v>92</v>
      </c>
      <c r="E18" s="27">
        <v>166</v>
      </c>
      <c r="F18" s="1">
        <v>142</v>
      </c>
      <c r="G18" s="1">
        <v>126</v>
      </c>
      <c r="H18" s="1">
        <v>141</v>
      </c>
      <c r="I18" s="1">
        <v>164</v>
      </c>
      <c r="J18" s="1">
        <v>138</v>
      </c>
      <c r="K18" s="1">
        <v>143</v>
      </c>
      <c r="L18" s="1">
        <v>181</v>
      </c>
      <c r="M18" s="1">
        <v>108</v>
      </c>
      <c r="N18" s="35">
        <f t="shared" ref="N18:N27" si="1">SUM(B18:M18)</f>
        <v>1605</v>
      </c>
    </row>
    <row r="19" spans="1:14" x14ac:dyDescent="0.2">
      <c r="A19" s="1" t="s">
        <v>1</v>
      </c>
      <c r="B19" s="1">
        <v>227</v>
      </c>
      <c r="C19" s="27">
        <v>178</v>
      </c>
      <c r="D19" s="27">
        <v>181</v>
      </c>
      <c r="E19" s="27">
        <v>301</v>
      </c>
      <c r="F19" s="1">
        <v>306</v>
      </c>
      <c r="G19" s="1">
        <v>166</v>
      </c>
      <c r="H19" s="1">
        <v>289</v>
      </c>
      <c r="I19" s="1">
        <v>295</v>
      </c>
      <c r="J19" s="1">
        <v>191</v>
      </c>
      <c r="K19" s="1">
        <v>292</v>
      </c>
      <c r="L19" s="1">
        <v>230</v>
      </c>
      <c r="M19" s="1">
        <v>168</v>
      </c>
      <c r="N19" s="35">
        <f t="shared" si="1"/>
        <v>2824</v>
      </c>
    </row>
    <row r="20" spans="1:14" x14ac:dyDescent="0.2">
      <c r="A20" s="1" t="s">
        <v>2</v>
      </c>
      <c r="B20" s="1">
        <v>259</v>
      </c>
      <c r="C20" s="27">
        <v>187</v>
      </c>
      <c r="D20" s="27">
        <v>300</v>
      </c>
      <c r="E20" s="27">
        <v>419</v>
      </c>
      <c r="F20" s="1">
        <v>375</v>
      </c>
      <c r="G20" s="1">
        <v>308</v>
      </c>
      <c r="H20" s="1">
        <v>352</v>
      </c>
      <c r="I20" s="1">
        <v>342</v>
      </c>
      <c r="J20" s="1">
        <v>332</v>
      </c>
      <c r="K20" s="1">
        <v>297</v>
      </c>
      <c r="L20" s="1">
        <v>309</v>
      </c>
      <c r="M20" s="1">
        <v>239</v>
      </c>
      <c r="N20" s="35">
        <f t="shared" si="1"/>
        <v>3719</v>
      </c>
    </row>
    <row r="21" spans="1:14" x14ac:dyDescent="0.2">
      <c r="A21" s="1" t="s">
        <v>3</v>
      </c>
      <c r="B21" s="1">
        <v>45</v>
      </c>
      <c r="C21" s="27">
        <v>57</v>
      </c>
      <c r="D21" s="27">
        <v>120</v>
      </c>
      <c r="E21" s="27">
        <v>180</v>
      </c>
      <c r="F21" s="1">
        <v>124</v>
      </c>
      <c r="G21" s="1">
        <v>64</v>
      </c>
      <c r="H21" s="1">
        <v>48</v>
      </c>
      <c r="I21" s="1">
        <v>91</v>
      </c>
      <c r="J21" s="1">
        <v>80</v>
      </c>
      <c r="K21" s="1">
        <v>89</v>
      </c>
      <c r="L21" s="1">
        <v>47</v>
      </c>
      <c r="M21" s="1">
        <v>31</v>
      </c>
      <c r="N21" s="35">
        <f t="shared" si="1"/>
        <v>976</v>
      </c>
    </row>
    <row r="22" spans="1:14" x14ac:dyDescent="0.2">
      <c r="A22" s="1" t="s">
        <v>4</v>
      </c>
      <c r="B22" s="1">
        <v>199</v>
      </c>
      <c r="C22" s="27">
        <v>118</v>
      </c>
      <c r="D22" s="27">
        <v>124</v>
      </c>
      <c r="E22" s="27">
        <v>338</v>
      </c>
      <c r="F22" s="1">
        <v>298</v>
      </c>
      <c r="G22" s="1">
        <v>211</v>
      </c>
      <c r="H22" s="1">
        <v>300</v>
      </c>
      <c r="I22" s="1">
        <v>240</v>
      </c>
      <c r="J22" s="1">
        <v>319</v>
      </c>
      <c r="K22" s="1">
        <v>270</v>
      </c>
      <c r="L22" s="1">
        <v>230</v>
      </c>
      <c r="M22" s="1">
        <v>188</v>
      </c>
      <c r="N22" s="35">
        <f t="shared" si="1"/>
        <v>2835</v>
      </c>
    </row>
    <row r="23" spans="1:14" x14ac:dyDescent="0.2">
      <c r="A23" s="1" t="s">
        <v>5</v>
      </c>
      <c r="B23" s="1">
        <v>197</v>
      </c>
      <c r="C23">
        <v>186</v>
      </c>
      <c r="D23" s="27">
        <v>230</v>
      </c>
      <c r="E23" s="27">
        <v>330</v>
      </c>
      <c r="F23" s="1">
        <v>315</v>
      </c>
      <c r="G23" s="1">
        <v>210</v>
      </c>
      <c r="H23" s="1">
        <v>259</v>
      </c>
      <c r="I23" s="1">
        <v>282</v>
      </c>
      <c r="J23" s="1">
        <v>254</v>
      </c>
      <c r="K23" s="1">
        <v>274</v>
      </c>
      <c r="L23" s="1">
        <v>264</v>
      </c>
      <c r="M23" s="1">
        <v>217</v>
      </c>
      <c r="N23" s="35">
        <f t="shared" si="1"/>
        <v>3018</v>
      </c>
    </row>
    <row r="24" spans="1:14" x14ac:dyDescent="0.2">
      <c r="A24" s="1" t="s">
        <v>45</v>
      </c>
      <c r="B24" s="1">
        <v>41</v>
      </c>
      <c r="C24" s="27">
        <v>31</v>
      </c>
      <c r="D24" s="27">
        <v>45</v>
      </c>
      <c r="E24" s="27">
        <v>34</v>
      </c>
      <c r="F24" s="1">
        <v>28</v>
      </c>
      <c r="G24" s="1">
        <v>30</v>
      </c>
      <c r="H24" s="1">
        <v>45</v>
      </c>
      <c r="I24" s="1">
        <v>48</v>
      </c>
      <c r="J24" s="1">
        <v>31</v>
      </c>
      <c r="K24" s="1">
        <v>48</v>
      </c>
      <c r="L24" s="1">
        <v>33</v>
      </c>
      <c r="M24" s="1">
        <v>33</v>
      </c>
      <c r="N24" s="35">
        <f t="shared" si="1"/>
        <v>447</v>
      </c>
    </row>
    <row r="25" spans="1:14" x14ac:dyDescent="0.2">
      <c r="A25" s="1" t="s">
        <v>6</v>
      </c>
      <c r="B25" s="1">
        <v>94</v>
      </c>
      <c r="C25" s="27">
        <v>104</v>
      </c>
      <c r="D25" s="27">
        <v>128</v>
      </c>
      <c r="E25" s="27">
        <v>195</v>
      </c>
      <c r="F25" s="1">
        <v>236</v>
      </c>
      <c r="G25" s="1">
        <v>148</v>
      </c>
      <c r="H25" s="1">
        <v>144</v>
      </c>
      <c r="I25" s="1">
        <v>187</v>
      </c>
      <c r="J25" s="1">
        <v>185</v>
      </c>
      <c r="K25" s="1">
        <v>143</v>
      </c>
      <c r="L25" s="1">
        <v>197</v>
      </c>
      <c r="M25" s="1">
        <v>141</v>
      </c>
      <c r="N25" s="35">
        <f t="shared" si="1"/>
        <v>1902</v>
      </c>
    </row>
    <row r="26" spans="1:14" x14ac:dyDescent="0.2">
      <c r="A26" s="1" t="s">
        <v>7</v>
      </c>
      <c r="B26" s="1">
        <v>205</v>
      </c>
      <c r="C26" s="27">
        <v>202</v>
      </c>
      <c r="D26" s="27">
        <v>175</v>
      </c>
      <c r="E26" s="27">
        <v>385</v>
      </c>
      <c r="F26" s="1">
        <v>376</v>
      </c>
      <c r="G26" s="1">
        <v>264</v>
      </c>
      <c r="H26" s="1">
        <v>311</v>
      </c>
      <c r="I26" s="1">
        <v>298</v>
      </c>
      <c r="J26" s="1">
        <v>343</v>
      </c>
      <c r="K26" s="1">
        <v>281</v>
      </c>
      <c r="L26" s="1">
        <v>343</v>
      </c>
      <c r="M26" s="1">
        <v>184</v>
      </c>
      <c r="N26" s="35">
        <f t="shared" si="1"/>
        <v>3367</v>
      </c>
    </row>
    <row r="27" spans="1:14" x14ac:dyDescent="0.2">
      <c r="A27" s="1" t="s">
        <v>83</v>
      </c>
      <c r="B27" s="1">
        <v>16</v>
      </c>
      <c r="C27" s="27">
        <v>18</v>
      </c>
      <c r="D27" s="27">
        <v>24</v>
      </c>
      <c r="E27" s="27">
        <v>28</v>
      </c>
      <c r="F27" s="1">
        <v>23</v>
      </c>
      <c r="G27" s="1">
        <v>16</v>
      </c>
      <c r="H27" s="1">
        <v>23</v>
      </c>
      <c r="I27" s="1">
        <v>21</v>
      </c>
      <c r="J27" s="1">
        <v>28</v>
      </c>
      <c r="K27" s="1">
        <v>21</v>
      </c>
      <c r="L27" s="1">
        <v>14</v>
      </c>
      <c r="M27" s="1">
        <v>21</v>
      </c>
      <c r="N27" s="35">
        <f t="shared" si="1"/>
        <v>253</v>
      </c>
    </row>
    <row r="28" spans="1:14" x14ac:dyDescent="0.2">
      <c r="A28" s="1" t="s">
        <v>8</v>
      </c>
      <c r="B28" s="1">
        <v>1631</v>
      </c>
      <c r="C28" s="1">
        <v>1454</v>
      </c>
      <c r="D28" s="1">
        <v>1928</v>
      </c>
      <c r="E28" s="1">
        <v>2866</v>
      </c>
      <c r="F28" s="1">
        <v>2740</v>
      </c>
      <c r="G28" s="1">
        <v>1997</v>
      </c>
      <c r="H28" s="1">
        <v>2296</v>
      </c>
      <c r="I28" s="1">
        <v>2428</v>
      </c>
      <c r="J28" s="1">
        <v>2319</v>
      </c>
      <c r="K28" s="1">
        <v>2277</v>
      </c>
      <c r="L28" s="1">
        <v>2111</v>
      </c>
      <c r="M28" s="1">
        <v>1522</v>
      </c>
      <c r="N28" s="35">
        <f>SUM(B28:M28)</f>
        <v>25569</v>
      </c>
    </row>
    <row r="29" spans="1:14" x14ac:dyDescent="0.2">
      <c r="A29" s="1"/>
      <c r="C29" s="27"/>
      <c r="D29" s="27"/>
      <c r="E29" s="27"/>
    </row>
    <row r="30" spans="1:14" ht="25.5" x14ac:dyDescent="0.2">
      <c r="A30" s="12" t="s">
        <v>84</v>
      </c>
      <c r="B30" s="13">
        <v>41091</v>
      </c>
      <c r="C30" s="13">
        <v>41122</v>
      </c>
      <c r="D30" s="13">
        <v>41153</v>
      </c>
      <c r="E30" s="13">
        <v>41183</v>
      </c>
      <c r="F30" s="14">
        <v>41214</v>
      </c>
      <c r="G30" s="14">
        <v>41244</v>
      </c>
      <c r="H30" s="14">
        <v>41275</v>
      </c>
      <c r="I30" s="14">
        <v>41306</v>
      </c>
      <c r="J30" s="14">
        <v>41334</v>
      </c>
      <c r="K30" s="14">
        <v>41365</v>
      </c>
      <c r="L30" s="14">
        <v>41395</v>
      </c>
      <c r="M30" s="14">
        <v>41426</v>
      </c>
      <c r="N30" s="15" t="s">
        <v>80</v>
      </c>
    </row>
    <row r="31" spans="1:14" x14ac:dyDescent="0.2">
      <c r="A31" s="1" t="s">
        <v>44</v>
      </c>
      <c r="B31" s="34">
        <f t="shared" ref="B31:G31" si="2">B2/B17</f>
        <v>7.0539419087136929E-2</v>
      </c>
      <c r="C31" s="34">
        <f t="shared" si="2"/>
        <v>6.1594202898550728E-2</v>
      </c>
      <c r="D31" s="34">
        <f t="shared" si="2"/>
        <v>5.1080550098231828E-2</v>
      </c>
      <c r="E31" s="34">
        <f t="shared" si="2"/>
        <v>4.0816326530612242E-2</v>
      </c>
      <c r="F31" s="34">
        <f t="shared" si="2"/>
        <v>1.9342359767891684E-2</v>
      </c>
      <c r="G31" s="34">
        <f t="shared" si="2"/>
        <v>1.9823788546255508E-2</v>
      </c>
      <c r="H31" s="34">
        <f t="shared" ref="H31:I31" si="3">H2/H17</f>
        <v>4.6875E-2</v>
      </c>
      <c r="I31" s="34">
        <f t="shared" si="3"/>
        <v>4.7826086956521741E-2</v>
      </c>
      <c r="J31" s="34">
        <f t="shared" ref="J31:K31" si="4">J2/J17</f>
        <v>5.0239234449760764E-2</v>
      </c>
      <c r="K31" s="34">
        <f t="shared" si="4"/>
        <v>2.8639618138424822E-2</v>
      </c>
      <c r="L31" s="34">
        <f t="shared" ref="L31:M31" si="5">L2/L17</f>
        <v>5.3231939163498096E-2</v>
      </c>
      <c r="M31" s="34">
        <f t="shared" si="5"/>
        <v>7.2916666666666671E-2</v>
      </c>
      <c r="N31" s="34">
        <f t="shared" ref="N31:N42" si="6">N2/N17</f>
        <v>4.3261951113995244E-2</v>
      </c>
    </row>
    <row r="32" spans="1:14" x14ac:dyDescent="0.2">
      <c r="A32" s="1" t="s">
        <v>0</v>
      </c>
      <c r="B32" s="34">
        <f t="shared" ref="B32:C42" si="7">B3/B18</f>
        <v>0.14953271028037382</v>
      </c>
      <c r="C32" s="34">
        <f t="shared" si="7"/>
        <v>0.18556701030927836</v>
      </c>
      <c r="D32" s="34">
        <f t="shared" ref="D32:E32" si="8">D3/D18</f>
        <v>9.7826086956521743E-2</v>
      </c>
      <c r="E32" s="34">
        <f t="shared" si="8"/>
        <v>0.1144578313253012</v>
      </c>
      <c r="F32" s="34">
        <f t="shared" ref="F32:G32" si="9">F3/F18</f>
        <v>0.12676056338028169</v>
      </c>
      <c r="G32" s="34">
        <f t="shared" si="9"/>
        <v>0.23809523809523808</v>
      </c>
      <c r="H32" s="34">
        <f t="shared" ref="H32:I32" si="10">H3/H18</f>
        <v>0.1276595744680851</v>
      </c>
      <c r="I32" s="34">
        <f t="shared" si="10"/>
        <v>0.14634146341463414</v>
      </c>
      <c r="J32" s="34">
        <f t="shared" ref="J32:K32" si="11">J3/J18</f>
        <v>0.20289855072463769</v>
      </c>
      <c r="K32" s="34">
        <f t="shared" si="11"/>
        <v>0.15384615384615385</v>
      </c>
      <c r="L32" s="34">
        <f t="shared" ref="L32:M32" si="12">L3/L18</f>
        <v>0.14917127071823205</v>
      </c>
      <c r="M32" s="34">
        <f t="shared" si="12"/>
        <v>0.19444444444444445</v>
      </c>
      <c r="N32" s="34">
        <f t="shared" si="6"/>
        <v>0.1557632398753894</v>
      </c>
    </row>
    <row r="33" spans="1:14" x14ac:dyDescent="0.2">
      <c r="A33" s="1" t="s">
        <v>1</v>
      </c>
      <c r="B33" s="34">
        <f t="shared" si="7"/>
        <v>0.25991189427312777</v>
      </c>
      <c r="C33" s="34">
        <f t="shared" si="7"/>
        <v>0.29213483146067415</v>
      </c>
      <c r="D33" s="34">
        <f t="shared" ref="D33:E33" si="13">D4/D19</f>
        <v>0.21546961325966851</v>
      </c>
      <c r="E33" s="34">
        <f t="shared" si="13"/>
        <v>9.9667774086378738E-2</v>
      </c>
      <c r="F33" s="34">
        <f t="shared" ref="F33:G33" si="14">F4/F19</f>
        <v>9.1503267973856203E-2</v>
      </c>
      <c r="G33" s="34">
        <f t="shared" si="14"/>
        <v>0.13253012048192772</v>
      </c>
      <c r="H33" s="34">
        <f t="shared" ref="H33:I33" si="15">H4/H19</f>
        <v>5.8823529411764705E-2</v>
      </c>
      <c r="I33" s="34">
        <f t="shared" si="15"/>
        <v>8.1355932203389825E-2</v>
      </c>
      <c r="J33" s="34">
        <f t="shared" ref="J33:K33" si="16">J4/J19</f>
        <v>0.10471204188481675</v>
      </c>
      <c r="K33" s="34">
        <f t="shared" si="16"/>
        <v>6.8493150684931503E-2</v>
      </c>
      <c r="L33" s="34">
        <f t="shared" ref="L33:M33" si="17">L4/L19</f>
        <v>9.5652173913043481E-2</v>
      </c>
      <c r="M33" s="34">
        <f t="shared" si="17"/>
        <v>7.7380952380952384E-2</v>
      </c>
      <c r="N33" s="34">
        <f t="shared" si="6"/>
        <v>0.12252124645892351</v>
      </c>
    </row>
    <row r="34" spans="1:14" x14ac:dyDescent="0.2">
      <c r="A34" s="1" t="s">
        <v>2</v>
      </c>
      <c r="B34" s="34">
        <f t="shared" si="7"/>
        <v>0.13127413127413126</v>
      </c>
      <c r="C34" s="34">
        <f t="shared" si="7"/>
        <v>0.12834224598930483</v>
      </c>
      <c r="D34" s="34">
        <f t="shared" ref="D34:E34" si="18">D5/D20</f>
        <v>0.15666666666666668</v>
      </c>
      <c r="E34" s="34">
        <f t="shared" si="18"/>
        <v>0.13842482100238662</v>
      </c>
      <c r="F34" s="34">
        <f t="shared" ref="F34:G34" si="19">F5/F20</f>
        <v>0.13066666666666665</v>
      </c>
      <c r="G34" s="34">
        <f t="shared" si="19"/>
        <v>0.12662337662337661</v>
      </c>
      <c r="H34" s="34">
        <f t="shared" ref="H34:I34" si="20">H5/H20</f>
        <v>0.19034090909090909</v>
      </c>
      <c r="I34" s="34">
        <f t="shared" si="20"/>
        <v>0.19883040935672514</v>
      </c>
      <c r="J34" s="34">
        <f t="shared" ref="J34:K34" si="21">J5/J20</f>
        <v>0.18975903614457831</v>
      </c>
      <c r="K34" s="34">
        <f t="shared" si="21"/>
        <v>0.14814814814814814</v>
      </c>
      <c r="L34" s="34">
        <f t="shared" ref="L34:M34" si="22">L5/L20</f>
        <v>0.1650485436893204</v>
      </c>
      <c r="M34" s="34">
        <f t="shared" si="22"/>
        <v>0.1799163179916318</v>
      </c>
      <c r="N34" s="34">
        <f t="shared" si="6"/>
        <v>0.1578381285291745</v>
      </c>
    </row>
    <row r="35" spans="1:14" x14ac:dyDescent="0.2">
      <c r="A35" s="1" t="s">
        <v>3</v>
      </c>
      <c r="B35" s="34">
        <f t="shared" si="7"/>
        <v>0.26666666666666666</v>
      </c>
      <c r="C35" s="34">
        <f t="shared" si="7"/>
        <v>0.38596491228070173</v>
      </c>
      <c r="D35" s="34">
        <f t="shared" ref="D35:E35" si="23">D6/D21</f>
        <v>0.24166666666666667</v>
      </c>
      <c r="E35" s="34">
        <f t="shared" si="23"/>
        <v>0.16111111111111112</v>
      </c>
      <c r="F35" s="34">
        <f t="shared" ref="F35:G35" si="24">F6/F21</f>
        <v>0.17741935483870969</v>
      </c>
      <c r="G35" s="34">
        <f t="shared" si="24"/>
        <v>0.15625</v>
      </c>
      <c r="H35" s="34">
        <f t="shared" ref="H35:I35" si="25">H6/H21</f>
        <v>0.29166666666666669</v>
      </c>
      <c r="I35" s="34">
        <f t="shared" si="25"/>
        <v>0.19780219780219779</v>
      </c>
      <c r="J35" s="34">
        <f t="shared" ref="J35:K35" si="26">J6/J21</f>
        <v>0.22500000000000001</v>
      </c>
      <c r="K35" s="34">
        <f t="shared" si="26"/>
        <v>0.21348314606741572</v>
      </c>
      <c r="L35" s="34">
        <f t="shared" ref="L35:M35" si="27">L6/L21</f>
        <v>0.23404255319148937</v>
      </c>
      <c r="M35" s="34">
        <f t="shared" si="27"/>
        <v>0.19354838709677419</v>
      </c>
      <c r="N35" s="34">
        <f t="shared" si="6"/>
        <v>0.2151639344262295</v>
      </c>
    </row>
    <row r="36" spans="1:14" x14ac:dyDescent="0.2">
      <c r="A36" s="1" t="s">
        <v>4</v>
      </c>
      <c r="B36" s="34">
        <f t="shared" si="7"/>
        <v>3.5175879396984924E-2</v>
      </c>
      <c r="C36" s="34">
        <f t="shared" si="7"/>
        <v>4.2372881355932202E-2</v>
      </c>
      <c r="D36" s="34">
        <f t="shared" ref="D36:E36" si="28">D7/D22</f>
        <v>5.6451612903225805E-2</v>
      </c>
      <c r="E36" s="34">
        <f t="shared" si="28"/>
        <v>2.3668639053254437E-2</v>
      </c>
      <c r="F36" s="34">
        <f t="shared" ref="F36:G36" si="29">F7/F22</f>
        <v>2.6845637583892617E-2</v>
      </c>
      <c r="G36" s="34">
        <f t="shared" si="29"/>
        <v>1.4218009478672985E-2</v>
      </c>
      <c r="H36" s="34">
        <f t="shared" ref="H36:I36" si="30">H7/H22</f>
        <v>6.6666666666666671E-3</v>
      </c>
      <c r="I36" s="34">
        <f t="shared" si="30"/>
        <v>2.5000000000000001E-2</v>
      </c>
      <c r="J36" s="34">
        <f t="shared" ref="J36:K36" si="31">J7/J22</f>
        <v>2.1943573667711599E-2</v>
      </c>
      <c r="K36" s="34">
        <f t="shared" si="31"/>
        <v>2.5925925925925925E-2</v>
      </c>
      <c r="L36" s="34">
        <f t="shared" ref="L36:M36" si="32">L7/L22</f>
        <v>2.1739130434782608E-2</v>
      </c>
      <c r="M36" s="34">
        <f t="shared" si="32"/>
        <v>2.1276595744680851E-2</v>
      </c>
      <c r="N36" s="34">
        <f t="shared" si="6"/>
        <v>2.433862433862434E-2</v>
      </c>
    </row>
    <row r="37" spans="1:14" x14ac:dyDescent="0.2">
      <c r="A37" s="1" t="s">
        <v>5</v>
      </c>
      <c r="B37" s="34">
        <f t="shared" si="7"/>
        <v>5.0761421319796954E-2</v>
      </c>
      <c r="C37" s="34">
        <f t="shared" si="7"/>
        <v>2.6881720430107527E-2</v>
      </c>
      <c r="D37" s="34">
        <f t="shared" ref="D37:E37" si="33">D8/D23</f>
        <v>3.0434782608695653E-2</v>
      </c>
      <c r="E37" s="34">
        <f t="shared" si="33"/>
        <v>1.5151515151515152E-2</v>
      </c>
      <c r="F37" s="34">
        <f t="shared" ref="F37:G37" si="34">F8/F23</f>
        <v>1.9047619047619049E-2</v>
      </c>
      <c r="G37" s="34">
        <f t="shared" si="34"/>
        <v>1.9047619047619049E-2</v>
      </c>
      <c r="H37" s="34">
        <f t="shared" ref="H37:I37" si="35">H8/H23</f>
        <v>1.9305019305019305E-2</v>
      </c>
      <c r="I37" s="34">
        <f t="shared" si="35"/>
        <v>3.9007092198581561E-2</v>
      </c>
      <c r="J37" s="34">
        <f t="shared" ref="J37:K37" si="36">J8/J23</f>
        <v>2.7559055118110236E-2</v>
      </c>
      <c r="K37" s="34">
        <f t="shared" si="36"/>
        <v>7.2992700729927005E-3</v>
      </c>
      <c r="L37" s="34">
        <f t="shared" ref="L37:M37" si="37">L8/L23</f>
        <v>2.6515151515151516E-2</v>
      </c>
      <c r="M37" s="34">
        <f t="shared" si="37"/>
        <v>3.6866359447004608E-2</v>
      </c>
      <c r="N37" s="34">
        <f t="shared" si="6"/>
        <v>2.5513585155732273E-2</v>
      </c>
    </row>
    <row r="38" spans="1:14" x14ac:dyDescent="0.2">
      <c r="A38" s="1" t="s">
        <v>45</v>
      </c>
      <c r="B38" s="34">
        <f t="shared" si="7"/>
        <v>0.24390243902439024</v>
      </c>
      <c r="C38" s="34">
        <f t="shared" si="7"/>
        <v>0.12903225806451613</v>
      </c>
      <c r="D38" s="34">
        <f t="shared" ref="D38:E38" si="38">D9/D24</f>
        <v>0.28888888888888886</v>
      </c>
      <c r="E38" s="34">
        <f t="shared" si="38"/>
        <v>0.23529411764705882</v>
      </c>
      <c r="F38" s="34">
        <f t="shared" ref="F38:G38" si="39">F9/F24</f>
        <v>0.10714285714285714</v>
      </c>
      <c r="G38" s="34">
        <f t="shared" si="39"/>
        <v>0.3</v>
      </c>
      <c r="H38" s="34">
        <f t="shared" ref="H38:I38" si="40">H9/H24</f>
        <v>0.28888888888888886</v>
      </c>
      <c r="I38" s="34">
        <f t="shared" si="40"/>
        <v>0.35416666666666669</v>
      </c>
      <c r="J38" s="34">
        <f t="shared" ref="J38:K38" si="41">J9/J24</f>
        <v>0.22580645161290322</v>
      </c>
      <c r="K38" s="34">
        <f t="shared" si="41"/>
        <v>0.14583333333333334</v>
      </c>
      <c r="L38" s="34">
        <f t="shared" ref="L38:M38" si="42">L9/L24</f>
        <v>0.15151515151515152</v>
      </c>
      <c r="M38" s="34">
        <f t="shared" si="42"/>
        <v>0.27272727272727271</v>
      </c>
      <c r="N38" s="34">
        <f t="shared" si="6"/>
        <v>0.2348993288590604</v>
      </c>
    </row>
    <row r="39" spans="1:14" x14ac:dyDescent="0.2">
      <c r="A39" s="1" t="s">
        <v>6</v>
      </c>
      <c r="B39" s="34">
        <f t="shared" si="7"/>
        <v>5.3191489361702128E-2</v>
      </c>
      <c r="C39" s="34">
        <f t="shared" si="7"/>
        <v>4.807692307692308E-2</v>
      </c>
      <c r="D39" s="34">
        <f t="shared" ref="D39:E39" si="43">D10/D25</f>
        <v>9.375E-2</v>
      </c>
      <c r="E39" s="34">
        <f t="shared" si="43"/>
        <v>9.2307692307692313E-2</v>
      </c>
      <c r="F39" s="34">
        <f t="shared" ref="F39:G39" si="44">F10/F25</f>
        <v>6.7796610169491525E-2</v>
      </c>
      <c r="G39" s="34">
        <f t="shared" si="44"/>
        <v>0.10135135135135136</v>
      </c>
      <c r="H39" s="34">
        <f t="shared" ref="H39:I39" si="45">H10/H25</f>
        <v>0.11805555555555555</v>
      </c>
      <c r="I39" s="34">
        <f t="shared" si="45"/>
        <v>0.10695187165775401</v>
      </c>
      <c r="J39" s="34">
        <f t="shared" ref="J39:K39" si="46">J10/J25</f>
        <v>9.7297297297297303E-2</v>
      </c>
      <c r="K39" s="34">
        <f t="shared" si="46"/>
        <v>8.3916083916083919E-2</v>
      </c>
      <c r="L39" s="34">
        <f t="shared" ref="L39:M39" si="47">L10/L25</f>
        <v>8.6294416243654817E-2</v>
      </c>
      <c r="M39" s="34">
        <f t="shared" si="47"/>
        <v>8.5106382978723402E-2</v>
      </c>
      <c r="N39" s="34">
        <f t="shared" si="6"/>
        <v>8.7802313354363823E-2</v>
      </c>
    </row>
    <row r="40" spans="1:14" x14ac:dyDescent="0.2">
      <c r="A40" s="1" t="s">
        <v>7</v>
      </c>
      <c r="B40" s="34">
        <f t="shared" si="7"/>
        <v>3.9024390243902439E-2</v>
      </c>
      <c r="C40" s="34">
        <f t="shared" si="7"/>
        <v>4.4554455445544552E-2</v>
      </c>
      <c r="D40" s="34">
        <f t="shared" ref="D40:E40" si="48">D11/D26</f>
        <v>3.4285714285714287E-2</v>
      </c>
      <c r="E40" s="34">
        <f t="shared" si="48"/>
        <v>4.4155844155844157E-2</v>
      </c>
      <c r="F40" s="34">
        <f t="shared" ref="F40:G40" si="49">F11/F26</f>
        <v>3.9893617021276598E-2</v>
      </c>
      <c r="G40" s="34">
        <f t="shared" si="49"/>
        <v>4.1666666666666664E-2</v>
      </c>
      <c r="H40" s="34">
        <f t="shared" ref="H40:I40" si="50">H11/H26</f>
        <v>6.1093247588424437E-2</v>
      </c>
      <c r="I40" s="34">
        <f t="shared" si="50"/>
        <v>2.6845637583892617E-2</v>
      </c>
      <c r="J40" s="34">
        <f t="shared" ref="J40:K40" si="51">J11/J26</f>
        <v>4.6647230320699708E-2</v>
      </c>
      <c r="K40" s="34">
        <f t="shared" si="51"/>
        <v>5.3380782918149468E-2</v>
      </c>
      <c r="L40" s="34">
        <f t="shared" ref="L40:M40" si="52">L11/L26</f>
        <v>4.3731778425655975E-2</v>
      </c>
      <c r="M40" s="34">
        <f t="shared" si="52"/>
        <v>3.2608695652173912E-2</v>
      </c>
      <c r="N40" s="34">
        <f t="shared" si="6"/>
        <v>4.3065043065043065E-2</v>
      </c>
    </row>
    <row r="41" spans="1:14" x14ac:dyDescent="0.2">
      <c r="A41" s="1" t="s">
        <v>83</v>
      </c>
      <c r="B41" s="34">
        <f t="shared" si="7"/>
        <v>1</v>
      </c>
      <c r="C41" s="34">
        <f t="shared" si="7"/>
        <v>1</v>
      </c>
      <c r="D41" s="34">
        <f t="shared" ref="D41:E41" si="53">D12/D27</f>
        <v>1</v>
      </c>
      <c r="E41" s="34">
        <f t="shared" si="53"/>
        <v>1</v>
      </c>
      <c r="F41" s="34">
        <f t="shared" ref="F41:G41" si="54">F12/F27</f>
        <v>1</v>
      </c>
      <c r="G41" s="34">
        <f t="shared" si="54"/>
        <v>1</v>
      </c>
      <c r="H41" s="34">
        <f t="shared" ref="H41:I41" si="55">H12/H27</f>
        <v>1</v>
      </c>
      <c r="I41" s="34">
        <f t="shared" si="55"/>
        <v>1</v>
      </c>
      <c r="J41" s="34">
        <f t="shared" ref="J41:K41" si="56">J12/J27</f>
        <v>1</v>
      </c>
      <c r="K41" s="34">
        <f t="shared" si="56"/>
        <v>1</v>
      </c>
      <c r="L41" s="34">
        <f t="shared" ref="L41:M41" si="57">L12/L27</f>
        <v>1</v>
      </c>
      <c r="M41" s="34">
        <f t="shared" si="57"/>
        <v>1</v>
      </c>
      <c r="N41" s="34">
        <f t="shared" si="6"/>
        <v>1</v>
      </c>
    </row>
    <row r="42" spans="1:14" x14ac:dyDescent="0.2">
      <c r="A42" s="1" t="s">
        <v>8</v>
      </c>
      <c r="B42" s="34">
        <f t="shared" si="7"/>
        <v>0.11894543225015328</v>
      </c>
      <c r="C42" s="34">
        <f t="shared" si="7"/>
        <v>0.12310866574965612</v>
      </c>
      <c r="D42" s="34">
        <f t="shared" ref="D42:E42" si="58">D13/D28</f>
        <v>0.11358921161825726</v>
      </c>
      <c r="E42" s="34">
        <f t="shared" si="58"/>
        <v>8.339148639218423E-2</v>
      </c>
      <c r="F42" s="34">
        <f t="shared" ref="F42:G42" si="59">F13/F28</f>
        <v>7.2262773722627738E-2</v>
      </c>
      <c r="G42" s="34">
        <f t="shared" si="59"/>
        <v>8.4126189283925887E-2</v>
      </c>
      <c r="H42" s="34">
        <f t="shared" ref="H42:I42" si="60">H13/H28</f>
        <v>9.2770034843205576E-2</v>
      </c>
      <c r="I42" s="34">
        <f t="shared" si="60"/>
        <v>9.8434925864909387E-2</v>
      </c>
      <c r="J42" s="34">
        <f t="shared" ref="J42:K42" si="61">J13/J28</f>
        <v>0.10047434238896076</v>
      </c>
      <c r="K42" s="34">
        <f t="shared" si="61"/>
        <v>7.9490557751427313E-2</v>
      </c>
      <c r="L42" s="34">
        <f t="shared" ref="L42:M42" si="62">L13/L28</f>
        <v>8.9057318806252964E-2</v>
      </c>
      <c r="M42" s="34">
        <f t="shared" si="62"/>
        <v>0.10249671484888305</v>
      </c>
      <c r="N42" s="34">
        <f t="shared" si="6"/>
        <v>9.4137432046618952E-2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/>
  </sheetViews>
  <sheetFormatPr defaultRowHeight="12.75" x14ac:dyDescent="0.2"/>
  <cols>
    <col min="1" max="1" width="23.140625" customWidth="1"/>
  </cols>
  <sheetData>
    <row r="1" spans="1:18" ht="34.5" x14ac:dyDescent="0.2">
      <c r="A1" s="6" t="s">
        <v>87</v>
      </c>
      <c r="B1" s="20" t="s">
        <v>56</v>
      </c>
      <c r="C1" s="20" t="s">
        <v>40</v>
      </c>
      <c r="D1" s="20" t="s">
        <v>57</v>
      </c>
      <c r="E1" s="20" t="s">
        <v>41</v>
      </c>
      <c r="F1" s="21" t="s">
        <v>31</v>
      </c>
      <c r="G1" s="21" t="s">
        <v>32</v>
      </c>
      <c r="H1" s="21" t="s">
        <v>36</v>
      </c>
      <c r="I1" s="21" t="s">
        <v>37</v>
      </c>
      <c r="J1" s="21" t="s">
        <v>38</v>
      </c>
      <c r="K1" s="21" t="s">
        <v>58</v>
      </c>
      <c r="L1" s="21" t="s">
        <v>39</v>
      </c>
      <c r="M1" s="21" t="s">
        <v>59</v>
      </c>
      <c r="N1" s="6" t="s">
        <v>86</v>
      </c>
    </row>
    <row r="2" spans="1:18" x14ac:dyDescent="0.2">
      <c r="A2" s="22" t="s">
        <v>46</v>
      </c>
      <c r="B2" s="32"/>
      <c r="C2" s="32"/>
      <c r="D2" s="32"/>
      <c r="E2" s="32"/>
      <c r="F2" s="32"/>
      <c r="G2" s="32"/>
      <c r="H2" s="32">
        <v>0.84771241830065358</v>
      </c>
      <c r="I2" s="32">
        <v>0.73698014237542153</v>
      </c>
      <c r="J2" s="32">
        <v>0.64328358208955216</v>
      </c>
      <c r="K2" s="32">
        <v>0.71861640108822389</v>
      </c>
      <c r="L2" s="32">
        <v>0.6671732522796352</v>
      </c>
      <c r="M2" s="32">
        <v>0.69328703703703698</v>
      </c>
      <c r="N2" s="32">
        <f>AVERAGE(H2:M2)</f>
        <v>0.71784213886175385</v>
      </c>
    </row>
    <row r="3" spans="1:18" x14ac:dyDescent="0.2">
      <c r="A3" s="22" t="s">
        <v>70</v>
      </c>
      <c r="B3" s="32">
        <v>0.55349412492269634</v>
      </c>
      <c r="C3" s="32">
        <v>0.56299496040316777</v>
      </c>
      <c r="D3" s="32">
        <v>0.6914778856526429</v>
      </c>
      <c r="E3" s="32">
        <v>0.66301369863013693</v>
      </c>
      <c r="F3" s="32">
        <v>0.57440585009140765</v>
      </c>
      <c r="G3" s="32">
        <v>0.47469325153374231</v>
      </c>
      <c r="H3" s="32">
        <v>0.61560693641618491</v>
      </c>
      <c r="I3" s="32">
        <v>0.63714414821509258</v>
      </c>
      <c r="J3" s="32">
        <v>0.60574658502119649</v>
      </c>
      <c r="K3" s="32">
        <v>0.63324538258575203</v>
      </c>
      <c r="L3" s="32">
        <v>0.59547325102880655</v>
      </c>
      <c r="M3" s="32">
        <v>0.59726538222498449</v>
      </c>
      <c r="N3" s="32">
        <f t="shared" ref="N3:N8" si="0">AVERAGE(B3:M3)</f>
        <v>0.60038012139381769</v>
      </c>
    </row>
    <row r="4" spans="1:18" x14ac:dyDescent="0.2">
      <c r="A4" s="22" t="s">
        <v>78</v>
      </c>
      <c r="B4" s="32">
        <v>0.51359084406294708</v>
      </c>
      <c r="C4" s="32">
        <v>0.51094890510948909</v>
      </c>
      <c r="D4" s="32">
        <v>0.60633727175080554</v>
      </c>
      <c r="E4" s="32">
        <v>0.59029054799558667</v>
      </c>
      <c r="F4" s="32">
        <v>0.54187767822360733</v>
      </c>
      <c r="G4" s="32">
        <v>0.47961630695443647</v>
      </c>
      <c r="H4" s="32">
        <v>0.59708529789969988</v>
      </c>
      <c r="I4" s="32">
        <v>0.5610547667342799</v>
      </c>
      <c r="J4" s="32">
        <v>0.58666666666666667</v>
      </c>
      <c r="K4" s="32">
        <v>0.61169354838709677</v>
      </c>
      <c r="L4" s="32">
        <v>0.58129913115432352</v>
      </c>
      <c r="M4" s="32">
        <v>0.55680317040951122</v>
      </c>
      <c r="N4" s="32">
        <f t="shared" si="0"/>
        <v>0.56143867794570412</v>
      </c>
    </row>
    <row r="5" spans="1:18" x14ac:dyDescent="0.2">
      <c r="A5" s="22" t="s">
        <v>82</v>
      </c>
      <c r="B5" s="32">
        <v>0.50412654745529573</v>
      </c>
      <c r="C5" s="32">
        <v>0.58641160949868076</v>
      </c>
      <c r="D5" s="32">
        <v>0.65730629225169013</v>
      </c>
      <c r="E5" s="32">
        <v>0.58784035807534507</v>
      </c>
      <c r="F5" s="32">
        <v>0.59447900466562986</v>
      </c>
      <c r="G5" s="32">
        <v>0.47197400487408608</v>
      </c>
      <c r="H5" s="32">
        <v>0.60281837160751561</v>
      </c>
      <c r="I5" s="32">
        <v>0.59377901578458681</v>
      </c>
      <c r="J5" s="32">
        <v>0.56021452949780592</v>
      </c>
      <c r="K5" s="32">
        <v>0.64025213867627195</v>
      </c>
      <c r="L5" s="32">
        <v>0.62727676588183034</v>
      </c>
      <c r="M5" s="32">
        <v>0.62587190868738107</v>
      </c>
      <c r="N5" s="32">
        <f t="shared" si="0"/>
        <v>0.58769587891300989</v>
      </c>
    </row>
    <row r="6" spans="1:18" x14ac:dyDescent="0.2">
      <c r="A6" s="22" t="s">
        <v>91</v>
      </c>
      <c r="B6" s="32">
        <v>0.5547391623806025</v>
      </c>
      <c r="C6" s="32">
        <v>0.54436619718309864</v>
      </c>
      <c r="D6" s="32">
        <v>0.48747815958066393</v>
      </c>
      <c r="E6" s="32">
        <v>0.45432441820076414</v>
      </c>
      <c r="F6" s="32">
        <v>0.40833654959475107</v>
      </c>
      <c r="G6" s="32">
        <v>0.38679867986798677</v>
      </c>
      <c r="H6" s="32">
        <v>0.48519579751671443</v>
      </c>
      <c r="I6" s="32">
        <v>0.42424242424242425</v>
      </c>
      <c r="J6" s="32">
        <v>0.40682414698162728</v>
      </c>
      <c r="K6" s="32">
        <v>0.44426229508196724</v>
      </c>
      <c r="L6" s="32">
        <v>0.44485903814262023</v>
      </c>
      <c r="M6" s="32">
        <v>0.4270096463022508</v>
      </c>
      <c r="N6" s="32">
        <f t="shared" si="0"/>
        <v>0.45570304292295588</v>
      </c>
    </row>
    <row r="7" spans="1:18" x14ac:dyDescent="0.2">
      <c r="A7" s="22" t="s">
        <v>92</v>
      </c>
      <c r="B7" s="32">
        <v>0.44534412955465585</v>
      </c>
      <c r="C7" s="32">
        <v>0.47323198942498346</v>
      </c>
      <c r="D7" s="32">
        <v>0.44042232277526394</v>
      </c>
      <c r="E7" s="32">
        <v>0.4230118443316413</v>
      </c>
      <c r="F7" s="32">
        <v>0.35517114464482885</v>
      </c>
      <c r="G7" s="32">
        <v>0.36976320582877958</v>
      </c>
      <c r="H7" s="32">
        <v>0.46254512635379064</v>
      </c>
      <c r="I7" s="32">
        <v>0.42072458122321776</v>
      </c>
      <c r="J7" s="32">
        <v>0.36713995943204869</v>
      </c>
      <c r="K7" s="32">
        <v>0.45636293733179545</v>
      </c>
      <c r="L7" s="32">
        <v>0.42145270270270269</v>
      </c>
      <c r="M7" s="32">
        <v>0.45537340619307831</v>
      </c>
      <c r="N7" s="32">
        <f t="shared" si="0"/>
        <v>0.42421194581639887</v>
      </c>
    </row>
    <row r="8" spans="1:18" x14ac:dyDescent="0.2">
      <c r="A8" s="22" t="s">
        <v>95</v>
      </c>
      <c r="B8" s="32">
        <v>0.46332518337408313</v>
      </c>
      <c r="C8" s="32">
        <v>0.46753246753246752</v>
      </c>
      <c r="D8" s="32">
        <v>0.47643707923355777</v>
      </c>
      <c r="E8" s="32">
        <v>0.44742339832869082</v>
      </c>
      <c r="F8" s="32">
        <v>0.30755198832542868</v>
      </c>
      <c r="G8" s="32">
        <v>0.37318659329664833</v>
      </c>
      <c r="H8" s="32">
        <v>0.42105263157894735</v>
      </c>
      <c r="I8" s="32">
        <v>0.39275421984355702</v>
      </c>
      <c r="J8" s="32">
        <v>0.41171403962101638</v>
      </c>
      <c r="K8" s="32">
        <v>0.44644424934152765</v>
      </c>
      <c r="L8" s="32">
        <v>0.39933837429111529</v>
      </c>
      <c r="M8" s="32">
        <v>0.48162729658792652</v>
      </c>
      <c r="N8" s="32">
        <f t="shared" si="0"/>
        <v>0.42403229344624721</v>
      </c>
    </row>
    <row r="9" spans="1:18" x14ac:dyDescent="0.2">
      <c r="A9" s="22" t="s">
        <v>86</v>
      </c>
      <c r="B9" s="32">
        <f>AVERAGE(B2:B8)</f>
        <v>0.50576999862504679</v>
      </c>
      <c r="C9" s="32">
        <f t="shared" ref="C9:N9" si="1">AVERAGE(C2:C8)</f>
        <v>0.5242476881919812</v>
      </c>
      <c r="D9" s="32">
        <f t="shared" si="1"/>
        <v>0.55990983520743742</v>
      </c>
      <c r="E9" s="32">
        <f t="shared" si="1"/>
        <v>0.52765071092702742</v>
      </c>
      <c r="F9" s="32">
        <f t="shared" si="1"/>
        <v>0.46363703592427558</v>
      </c>
      <c r="G9" s="32">
        <f t="shared" si="1"/>
        <v>0.42600534039261323</v>
      </c>
      <c r="H9" s="32">
        <f t="shared" si="1"/>
        <v>0.57600236852478659</v>
      </c>
      <c r="I9" s="32">
        <f t="shared" si="1"/>
        <v>0.53809704263122582</v>
      </c>
      <c r="J9" s="32">
        <f t="shared" si="1"/>
        <v>0.5116556441871305</v>
      </c>
      <c r="K9" s="32">
        <f t="shared" si="1"/>
        <v>0.56441099321323362</v>
      </c>
      <c r="L9" s="32">
        <f t="shared" si="1"/>
        <v>0.53383893078300482</v>
      </c>
      <c r="M9" s="32">
        <f t="shared" si="1"/>
        <v>0.54817683534888129</v>
      </c>
      <c r="N9" s="32">
        <f t="shared" si="1"/>
        <v>0.53875772847141257</v>
      </c>
    </row>
    <row r="10" spans="1:18" x14ac:dyDescent="0.2">
      <c r="A10" s="2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8" ht="23.25" x14ac:dyDescent="0.2">
      <c r="A11" s="6" t="s">
        <v>35</v>
      </c>
      <c r="B11" s="20" t="s">
        <v>56</v>
      </c>
      <c r="C11" s="20" t="s">
        <v>40</v>
      </c>
      <c r="D11" s="20" t="s">
        <v>57</v>
      </c>
      <c r="E11" s="20" t="s">
        <v>41</v>
      </c>
      <c r="F11" s="21" t="s">
        <v>31</v>
      </c>
      <c r="G11" s="21" t="s">
        <v>32</v>
      </c>
      <c r="H11" s="21" t="s">
        <v>36</v>
      </c>
      <c r="I11" s="21" t="s">
        <v>37</v>
      </c>
      <c r="J11" s="21" t="s">
        <v>38</v>
      </c>
      <c r="K11" s="21" t="s">
        <v>58</v>
      </c>
      <c r="L11" s="21" t="s">
        <v>39</v>
      </c>
      <c r="M11" s="21" t="s">
        <v>59</v>
      </c>
      <c r="N11" s="6" t="s">
        <v>8</v>
      </c>
      <c r="O11" s="6" t="s">
        <v>12</v>
      </c>
      <c r="P11" s="3"/>
      <c r="Q11" s="2"/>
      <c r="R11" s="2"/>
    </row>
    <row r="12" spans="1:18" x14ac:dyDescent="0.2">
      <c r="A12" s="17" t="s">
        <v>34</v>
      </c>
      <c r="B12" s="28"/>
      <c r="C12" s="28"/>
      <c r="D12" s="28"/>
      <c r="E12" s="28"/>
      <c r="F12" s="28">
        <v>419</v>
      </c>
      <c r="G12" s="28">
        <v>219</v>
      </c>
      <c r="H12" s="28">
        <v>418</v>
      </c>
      <c r="I12" s="28">
        <v>460</v>
      </c>
      <c r="J12" s="28">
        <v>389</v>
      </c>
      <c r="K12" s="28">
        <v>522</v>
      </c>
      <c r="L12" s="28">
        <v>561</v>
      </c>
      <c r="M12" s="28">
        <v>322</v>
      </c>
      <c r="N12" s="28">
        <f t="shared" ref="N12:N18" si="2">SUM(B12:M12)</f>
        <v>3310</v>
      </c>
      <c r="O12" s="27">
        <f>SUMIF($B$20:$M$20,"&lt;&gt;",B12:M12)</f>
        <v>3310</v>
      </c>
      <c r="P12" s="3"/>
      <c r="Q12" s="2"/>
      <c r="R12" s="2"/>
    </row>
    <row r="13" spans="1:18" x14ac:dyDescent="0.2">
      <c r="A13" s="8" t="s">
        <v>33</v>
      </c>
      <c r="B13" s="28">
        <v>263</v>
      </c>
      <c r="C13" s="28">
        <v>250</v>
      </c>
      <c r="D13" s="28">
        <v>229</v>
      </c>
      <c r="E13" s="28">
        <v>661</v>
      </c>
      <c r="F13" s="28">
        <v>537</v>
      </c>
      <c r="G13" s="28">
        <v>265</v>
      </c>
      <c r="H13" s="28">
        <v>499</v>
      </c>
      <c r="I13" s="28">
        <v>549</v>
      </c>
      <c r="J13" s="28">
        <v>482</v>
      </c>
      <c r="K13" s="28">
        <v>827</v>
      </c>
      <c r="L13" s="28">
        <v>751</v>
      </c>
      <c r="M13" s="28">
        <v>514</v>
      </c>
      <c r="N13" s="28">
        <f t="shared" si="2"/>
        <v>5827</v>
      </c>
      <c r="O13" s="27">
        <f t="shared" ref="O13:O20" si="3">SUMIF($B$20:$M$20,"&lt;&gt;",B13:M13)</f>
        <v>5827</v>
      </c>
      <c r="P13" s="3"/>
      <c r="Q13" s="2"/>
      <c r="R13" s="2"/>
    </row>
    <row r="14" spans="1:18" x14ac:dyDescent="0.2">
      <c r="A14" s="8" t="s">
        <v>46</v>
      </c>
      <c r="B14" s="28">
        <v>360</v>
      </c>
      <c r="C14" s="28">
        <v>384</v>
      </c>
      <c r="D14" s="28">
        <v>805</v>
      </c>
      <c r="E14" s="28">
        <v>1536</v>
      </c>
      <c r="F14" s="26">
        <v>1362</v>
      </c>
      <c r="G14" s="26">
        <v>768</v>
      </c>
      <c r="H14" s="26">
        <v>1514</v>
      </c>
      <c r="I14" s="28">
        <v>2647</v>
      </c>
      <c r="J14" s="26">
        <v>2291</v>
      </c>
      <c r="K14" s="26">
        <v>2536</v>
      </c>
      <c r="L14" s="26">
        <v>2616</v>
      </c>
      <c r="M14" s="26">
        <v>1685</v>
      </c>
      <c r="N14" s="28">
        <f t="shared" si="2"/>
        <v>18504</v>
      </c>
      <c r="O14" s="27">
        <f t="shared" si="3"/>
        <v>18504</v>
      </c>
      <c r="P14" s="3"/>
      <c r="Q14" s="2"/>
      <c r="R14" s="2"/>
    </row>
    <row r="15" spans="1:18" x14ac:dyDescent="0.2">
      <c r="A15" s="8" t="s">
        <v>70</v>
      </c>
      <c r="B15" s="26">
        <v>1607</v>
      </c>
      <c r="C15" s="28">
        <v>1352</v>
      </c>
      <c r="D15" s="26">
        <v>1794</v>
      </c>
      <c r="E15" s="28">
        <v>2872</v>
      </c>
      <c r="F15" s="29">
        <v>2676</v>
      </c>
      <c r="G15" s="26">
        <v>1301</v>
      </c>
      <c r="H15" s="26">
        <v>2043</v>
      </c>
      <c r="I15" s="26">
        <v>2201</v>
      </c>
      <c r="J15" s="26">
        <v>2104</v>
      </c>
      <c r="K15" s="26">
        <v>2264</v>
      </c>
      <c r="L15" s="26">
        <v>2415</v>
      </c>
      <c r="M15" s="26">
        <v>1608</v>
      </c>
      <c r="N15" s="28">
        <f t="shared" si="2"/>
        <v>24237</v>
      </c>
      <c r="O15" s="27">
        <f t="shared" si="3"/>
        <v>24237</v>
      </c>
      <c r="P15" s="3"/>
      <c r="Q15" s="2"/>
      <c r="R15" s="2"/>
    </row>
    <row r="16" spans="1:18" x14ac:dyDescent="0.2">
      <c r="A16" s="8" t="s">
        <v>78</v>
      </c>
      <c r="B16" s="29">
        <v>1388</v>
      </c>
      <c r="C16" s="26">
        <v>1502</v>
      </c>
      <c r="D16" s="26">
        <v>1832</v>
      </c>
      <c r="E16" s="26">
        <v>2699</v>
      </c>
      <c r="F16" s="26">
        <v>2553</v>
      </c>
      <c r="G16" s="26">
        <v>1246</v>
      </c>
      <c r="H16" s="26">
        <v>2308</v>
      </c>
      <c r="I16" s="26">
        <v>2439</v>
      </c>
      <c r="J16" s="26">
        <v>2354</v>
      </c>
      <c r="K16" s="26">
        <v>2448</v>
      </c>
      <c r="L16" s="29">
        <v>2396</v>
      </c>
      <c r="M16" s="26">
        <v>1498</v>
      </c>
      <c r="N16" s="28">
        <f t="shared" si="2"/>
        <v>24663</v>
      </c>
      <c r="O16" s="27">
        <f t="shared" si="3"/>
        <v>24663</v>
      </c>
      <c r="P16" s="3"/>
      <c r="Q16" s="2"/>
      <c r="R16" s="2"/>
    </row>
    <row r="17" spans="1:18" x14ac:dyDescent="0.2">
      <c r="A17" s="8" t="s">
        <v>82</v>
      </c>
      <c r="B17" s="29">
        <v>1430</v>
      </c>
      <c r="C17" s="29">
        <v>1479</v>
      </c>
      <c r="D17" s="26">
        <v>1897</v>
      </c>
      <c r="E17" s="26">
        <v>2649</v>
      </c>
      <c r="F17" s="26">
        <v>2519</v>
      </c>
      <c r="G17" s="26">
        <v>1244</v>
      </c>
      <c r="H17" s="26">
        <v>1880</v>
      </c>
      <c r="I17" s="29">
        <v>2124</v>
      </c>
      <c r="J17" s="26">
        <v>2152</v>
      </c>
      <c r="K17" s="26">
        <v>2197</v>
      </c>
      <c r="L17" s="29">
        <v>2245</v>
      </c>
      <c r="M17" s="26">
        <v>1561</v>
      </c>
      <c r="N17" s="28">
        <f t="shared" si="2"/>
        <v>23377</v>
      </c>
      <c r="O17" s="27">
        <f t="shared" si="3"/>
        <v>23377</v>
      </c>
      <c r="P17" s="3"/>
      <c r="Q17" s="2"/>
      <c r="R17" s="2"/>
    </row>
    <row r="18" spans="1:18" x14ac:dyDescent="0.2">
      <c r="A18" s="8" t="s">
        <v>91</v>
      </c>
      <c r="B18" s="29">
        <v>1295</v>
      </c>
      <c r="C18" s="29">
        <v>1400</v>
      </c>
      <c r="D18" s="27">
        <v>1675</v>
      </c>
      <c r="E18" s="27">
        <v>2846</v>
      </c>
      <c r="F18" s="29">
        <v>2560</v>
      </c>
      <c r="G18" s="29">
        <v>1511</v>
      </c>
      <c r="H18" s="27">
        <v>2075</v>
      </c>
      <c r="I18" s="29">
        <v>2027</v>
      </c>
      <c r="J18" s="29">
        <v>2267</v>
      </c>
      <c r="K18" s="29">
        <v>2430</v>
      </c>
      <c r="L18" s="29">
        <v>2414</v>
      </c>
      <c r="M18" s="29">
        <v>1548</v>
      </c>
      <c r="N18" s="28">
        <f t="shared" si="2"/>
        <v>24048</v>
      </c>
      <c r="O18" s="27">
        <f t="shared" si="3"/>
        <v>24048</v>
      </c>
      <c r="P18" s="3"/>
      <c r="Q18" s="2"/>
      <c r="R18" s="2"/>
    </row>
    <row r="19" spans="1:18" x14ac:dyDescent="0.2">
      <c r="A19" s="36" t="s">
        <v>92</v>
      </c>
      <c r="B19" s="27">
        <v>1469</v>
      </c>
      <c r="C19" s="27">
        <v>1514</v>
      </c>
      <c r="D19" s="27">
        <v>1973</v>
      </c>
      <c r="E19" s="27">
        <v>2957</v>
      </c>
      <c r="F19" s="27">
        <v>2709</v>
      </c>
      <c r="G19" s="27">
        <v>1646</v>
      </c>
      <c r="H19" s="27">
        <v>2204</v>
      </c>
      <c r="I19" s="27">
        <v>2554</v>
      </c>
      <c r="J19" s="27">
        <v>2464</v>
      </c>
      <c r="K19" s="27">
        <v>2597</v>
      </c>
      <c r="L19" s="27">
        <v>2371</v>
      </c>
      <c r="M19" s="27">
        <v>1643</v>
      </c>
      <c r="N19" s="28">
        <v>26101</v>
      </c>
      <c r="O19" s="27">
        <f t="shared" si="3"/>
        <v>26101</v>
      </c>
    </row>
    <row r="20" spans="1:18" x14ac:dyDescent="0.2">
      <c r="A20" s="36" t="s">
        <v>95</v>
      </c>
      <c r="B20" s="27">
        <v>1630</v>
      </c>
      <c r="C20" s="27">
        <v>1460</v>
      </c>
      <c r="D20" s="27">
        <v>1916</v>
      </c>
      <c r="E20" s="27">
        <v>2873</v>
      </c>
      <c r="F20" s="27">
        <v>2734</v>
      </c>
      <c r="G20" s="27">
        <v>1956</v>
      </c>
      <c r="H20" s="27">
        <v>2280</v>
      </c>
      <c r="I20" s="27">
        <v>2423</v>
      </c>
      <c r="J20" s="27">
        <v>2313</v>
      </c>
      <c r="K20" s="27">
        <v>2283</v>
      </c>
      <c r="L20" s="27">
        <v>2103</v>
      </c>
      <c r="M20" s="27">
        <v>1528</v>
      </c>
      <c r="N20" s="28">
        <v>26101</v>
      </c>
      <c r="O20" s="27">
        <f t="shared" si="3"/>
        <v>25499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Year to date</vt:lpstr>
      <vt:lpstr>Charts</vt:lpstr>
      <vt:lpstr>NGM Data</vt:lpstr>
      <vt:lpstr>Historical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Furuta</dc:creator>
  <cp:lastModifiedBy>Kenneth Furuta</cp:lastModifiedBy>
  <cp:lastPrinted>2010-03-04T22:24:19Z</cp:lastPrinted>
  <dcterms:created xsi:type="dcterms:W3CDTF">2007-09-16T00:48:09Z</dcterms:created>
  <dcterms:modified xsi:type="dcterms:W3CDTF">2015-07-08T17:48:05Z</dcterms:modified>
</cp:coreProperties>
</file>